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 activeTab="1"/>
  </bookViews>
  <sheets>
    <sheet name="CÁLCULOS" sheetId="1" r:id="rId1"/>
    <sheet name="INFORMACIÓN" sheetId="2" r:id="rId2"/>
    <sheet name="DIFERENTES OPCIONES" sheetId="4" r:id="rId3"/>
  </sheets>
  <calcPr calcId="125725"/>
</workbook>
</file>

<file path=xl/calcChain.xml><?xml version="1.0" encoding="utf-8"?>
<calcChain xmlns="http://schemas.openxmlformats.org/spreadsheetml/2006/main">
  <c r="I19" i="4"/>
  <c r="I18"/>
  <c r="I17"/>
  <c r="I16"/>
  <c r="I15"/>
  <c r="D19"/>
  <c r="E19"/>
  <c r="F15" i="2"/>
  <c r="F54" i="1"/>
  <c r="F53"/>
  <c r="F47"/>
  <c r="F14" i="2" s="1"/>
  <c r="F52" i="1" s="1"/>
  <c r="I38"/>
  <c r="I37"/>
  <c r="E37"/>
  <c r="D37"/>
  <c r="I36"/>
  <c r="I35"/>
  <c r="I34"/>
  <c r="I19"/>
  <c r="E19"/>
  <c r="D19"/>
  <c r="I17"/>
  <c r="I16"/>
  <c r="F19" i="4" l="1"/>
  <c r="L39" i="1"/>
  <c r="F19"/>
  <c r="F37"/>
  <c r="L38" s="1"/>
  <c r="L53"/>
  <c r="W16" i="2" l="1"/>
  <c r="W14"/>
  <c r="W15"/>
  <c r="D16"/>
  <c r="I18" i="1" s="1"/>
  <c r="E14" i="2"/>
  <c r="D15"/>
  <c r="D14"/>
  <c r="E15"/>
  <c r="E16"/>
  <c r="I15" i="1" l="1"/>
  <c r="L20" s="1"/>
  <c r="K63" s="1"/>
  <c r="L19" l="1"/>
  <c r="K58" s="1"/>
  <c r="L20" i="4"/>
  <c r="K30" s="1"/>
  <c r="L19"/>
  <c r="K25" l="1"/>
</calcChain>
</file>

<file path=xl/sharedStrings.xml><?xml version="1.0" encoding="utf-8"?>
<sst xmlns="http://schemas.openxmlformats.org/spreadsheetml/2006/main" count="166" uniqueCount="67">
  <si>
    <t>CAMPAMENTOS URBANOS</t>
  </si>
  <si>
    <t>27JUN-1JUL</t>
  </si>
  <si>
    <t>Empadronados</t>
  </si>
  <si>
    <t>No empadronados</t>
  </si>
  <si>
    <t>4 JUL-8 JUL</t>
  </si>
  <si>
    <t>Sin Acogida</t>
  </si>
  <si>
    <t>Con Acogida</t>
  </si>
  <si>
    <t>11 JUL- 15 JUL</t>
  </si>
  <si>
    <t>DE 1 A 6 DÍAS</t>
  </si>
  <si>
    <t>Jornada Completa</t>
  </si>
  <si>
    <t>18 JUL- 22 JUL</t>
  </si>
  <si>
    <t>26 JUL- 29 JUL</t>
  </si>
  <si>
    <t>Media Jornada (sin comedor)</t>
  </si>
  <si>
    <t>1 AGO- 5 AGO</t>
  </si>
  <si>
    <t>DE 14 EN ADELANTE</t>
  </si>
  <si>
    <t>8 AGO- 12 AGO</t>
  </si>
  <si>
    <t>16 AGO- 19 AGO</t>
  </si>
  <si>
    <t>2º HERMANO/A</t>
  </si>
  <si>
    <t>22 AGO- 26 AGO</t>
  </si>
  <si>
    <t>3º HERMANO/A</t>
  </si>
  <si>
    <t>29 AGO -2 SEP</t>
  </si>
  <si>
    <t>FORISTA</t>
  </si>
  <si>
    <t>5 SEP- 6SEP</t>
  </si>
  <si>
    <t>4º HERMANO/A</t>
  </si>
  <si>
    <t>2º HERMANO/A FORISTA</t>
  </si>
  <si>
    <t>HERMANO</t>
  </si>
  <si>
    <t>2º</t>
  </si>
  <si>
    <t>3º</t>
  </si>
  <si>
    <t>4º</t>
  </si>
  <si>
    <t>PRECIO POR DÍA</t>
  </si>
  <si>
    <t>DÍAS</t>
  </si>
  <si>
    <t>PRECIO</t>
  </si>
  <si>
    <t>2º FORISTA</t>
  </si>
  <si>
    <t>TOTAL</t>
  </si>
  <si>
    <t>TOTAL SI ES FORISTA</t>
  </si>
  <si>
    <t>ESCUELA DE VERANO ENGLISH LIVE</t>
  </si>
  <si>
    <t>HASTA 13 DÍAS</t>
  </si>
  <si>
    <t>SIN COMEDOR</t>
  </si>
  <si>
    <t>CON COMEDOR</t>
  </si>
  <si>
    <t>2º HERMANO</t>
  </si>
  <si>
    <t>3º HERMANOS</t>
  </si>
  <si>
    <t>4º HERMANO</t>
  </si>
  <si>
    <t>CAMPAMENTOS EXTERNOS</t>
  </si>
  <si>
    <t>EXTREMAVERA</t>
  </si>
  <si>
    <t>JULIO</t>
  </si>
  <si>
    <t>AGOSTO</t>
  </si>
  <si>
    <t>TOTAL TODO</t>
  </si>
  <si>
    <t>TOTAL TODO SI ES FORISTA</t>
  </si>
  <si>
    <t>https://www.rivasciudad.es/servicio/infancia/2020/01/28/campamentos-de-verano/862600117347/</t>
  </si>
  <si>
    <t>Campamentos urbanos. (Semanales, del 27 de junio al día antes del inicio de curso, aun por confirmar por la Comunidad de Madrid).</t>
  </si>
  <si>
    <t>·  Jornada completa en CEIP Dulce Chacón, CEIP Hans C. Andersen, CEIP José Saramago, CEIP Victoria Kent, CEIP Rafael Alberti: se ofertan con servicio de acogida matinal opcional, y todos incluyen servicio de comedor.</t>
  </si>
  <si>
    <t>·  Media jornada en CEIP La Escuela: con horario reducido (hasta las 14.00) sin servicio de comedor pero con acogida matinal opcional.</t>
  </si>
  <si>
    <t>SOLO EN CASO DE SER FORISTA O QUE UNO DE LOS PEQUES SEA FORISTA</t>
  </si>
  <si>
    <t>WEB</t>
  </si>
  <si>
    <t xml:space="preserve">EL RESULTADO TOTAL SERA ESTE </t>
  </si>
  <si>
    <t>DE 7 A 13 DÍAS</t>
  </si>
  <si>
    <t>ESTA AQUÍ</t>
  </si>
  <si>
    <t>1º SELECCIONAMOS LAS SEMANAS QUE NOS HA TOCADO EN EL SORTEO</t>
  </si>
  <si>
    <t>2º EL Nº TOTAL DE DÍAS</t>
  </si>
  <si>
    <t xml:space="preserve">3º SEGÚN  EL NÚMERO DE DÍAS </t>
  </si>
  <si>
    <t>SELECCIONAREMOS UN CUADRADO</t>
  </si>
  <si>
    <t>REVISEN LOS CUADROS POR SI HAN MARCADO</t>
  </si>
  <si>
    <t>UNO POR ERROR</t>
  </si>
  <si>
    <t xml:space="preserve">SI UNA SEMANA TIENEN ACOGIDA Y OTRA NO </t>
  </si>
  <si>
    <t>QUE APARECE EN ESTE EXCEL</t>
  </si>
  <si>
    <t xml:space="preserve"> EN LA HOJA CALCULOS DIFERENTES OPCIONES</t>
  </si>
  <si>
    <t>TENDRAN QUE HACER LOS CALCULOS QUE FALTEN</t>
  </si>
</sst>
</file>

<file path=xl/styles.xml><?xml version="1.0" encoding="utf-8"?>
<styleSheet xmlns="http://schemas.openxmlformats.org/spreadsheetml/2006/main">
  <numFmts count="3">
    <numFmt numFmtId="164" formatCode="_-* #,##0.00\ [$€-1]_-;\-* #,##0.00\ [$€-1]_-;_-* &quot;-&quot;??\ [$€-1]_-;_-@"/>
    <numFmt numFmtId="165" formatCode="#,##0.00\ [$€-1]"/>
    <numFmt numFmtId="166" formatCode="_-* #,##0.00\ [$€-1]_-;\-* #,##0.00\ [$€-1]_-;_-* &quot;-&quot;??\ [$€-1]_-;_-@_-"/>
  </numFmts>
  <fonts count="3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Calibri"/>
    </font>
    <font>
      <sz val="10"/>
      <color theme="1"/>
      <name val="Arial"/>
      <scheme val="minor"/>
    </font>
    <font>
      <b/>
      <sz val="11"/>
      <color theme="1"/>
      <name val="DIN-Regular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222222"/>
      <name val="Arial"/>
    </font>
    <font>
      <b/>
      <sz val="10"/>
      <color rgb="FF000000"/>
      <name val="Arial"/>
    </font>
    <font>
      <b/>
      <u/>
      <sz val="10"/>
      <color rgb="FF222222"/>
      <name val="Arial"/>
    </font>
    <font>
      <u/>
      <sz val="10"/>
      <color rgb="FF0000FF"/>
      <name val="Arial"/>
    </font>
    <font>
      <b/>
      <u/>
      <sz val="10"/>
      <color rgb="FF222222"/>
      <name val="Arial"/>
    </font>
    <font>
      <sz val="10"/>
      <color rgb="FF222222"/>
      <name val="Arial"/>
    </font>
    <font>
      <sz val="12"/>
      <color rgb="FF000000"/>
      <name val="Calibri"/>
    </font>
    <font>
      <b/>
      <sz val="11"/>
      <color rgb="FF222222"/>
      <name val="Calibri"/>
    </font>
    <font>
      <sz val="11"/>
      <color rgb="FF222222"/>
      <name val="Calibri"/>
    </font>
    <font>
      <b/>
      <sz val="7"/>
      <color rgb="FF222222"/>
      <name val="Arial"/>
    </font>
    <font>
      <b/>
      <sz val="7"/>
      <color rgb="FF222222"/>
      <name val="&quot;Times New Roman&quot;"/>
    </font>
    <font>
      <sz val="10"/>
      <color theme="2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  <scheme val="major"/>
    </font>
    <font>
      <b/>
      <sz val="10"/>
      <color theme="1"/>
      <name val="Arial"/>
      <family val="2"/>
      <scheme val="major"/>
    </font>
    <font>
      <sz val="10"/>
      <color theme="4" tint="0.79998168889431442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E06666"/>
        <bgColor rgb="FFE06666"/>
      </patternFill>
    </fill>
    <fill>
      <patternFill patternType="solid">
        <fgColor rgb="FFF9CB9C"/>
        <bgColor rgb="FFF9CB9C"/>
      </patternFill>
    </fill>
    <fill>
      <patternFill patternType="solid">
        <fgColor rgb="FFE6B8AF"/>
        <bgColor rgb="FFE6B8AF"/>
      </patternFill>
    </fill>
    <fill>
      <patternFill patternType="solid">
        <fgColor rgb="FF93C47D"/>
        <bgColor rgb="FF93C47D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rgb="FFFF0000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rgb="FFEA9999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EA99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2" fillId="3" borderId="1" xfId="0" applyFont="1" applyFill="1" applyBorder="1" applyAlignment="1"/>
    <xf numFmtId="0" fontId="3" fillId="0" borderId="1" xfId="0" applyFont="1" applyBorder="1" applyAlignment="1"/>
    <xf numFmtId="0" fontId="2" fillId="4" borderId="1" xfId="0" applyFont="1" applyFill="1" applyBorder="1" applyAlignment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3" fillId="0" borderId="1" xfId="0" applyFont="1" applyBorder="1"/>
    <xf numFmtId="0" fontId="2" fillId="5" borderId="1" xfId="0" applyFont="1" applyFill="1" applyBorder="1" applyAlignment="1"/>
    <xf numFmtId="0" fontId="2" fillId="7" borderId="1" xfId="0" applyFont="1" applyFill="1" applyBorder="1" applyAlignment="1"/>
    <xf numFmtId="0" fontId="6" fillId="0" borderId="8" xfId="0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6" fillId="2" borderId="8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8" xfId="0" applyFont="1" applyBorder="1" applyAlignment="1"/>
    <xf numFmtId="0" fontId="1" fillId="9" borderId="2" xfId="0" applyFont="1" applyFill="1" applyBorder="1" applyAlignment="1"/>
    <xf numFmtId="164" fontId="3" fillId="9" borderId="3" xfId="0" applyNumberFormat="1" applyFont="1" applyFill="1" applyBorder="1"/>
    <xf numFmtId="0" fontId="3" fillId="10" borderId="2" xfId="0" applyFont="1" applyFill="1" applyBorder="1" applyAlignment="1"/>
    <xf numFmtId="0" fontId="3" fillId="10" borderId="9" xfId="0" applyFont="1" applyFill="1" applyBorder="1"/>
    <xf numFmtId="164" fontId="3" fillId="10" borderId="3" xfId="0" applyNumberFormat="1" applyFont="1" applyFill="1" applyBorder="1"/>
    <xf numFmtId="0" fontId="3" fillId="7" borderId="0" xfId="0" applyFont="1" applyFill="1"/>
    <xf numFmtId="0" fontId="2" fillId="11" borderId="1" xfId="0" applyFont="1" applyFill="1" applyBorder="1" applyAlignment="1"/>
    <xf numFmtId="0" fontId="6" fillId="0" borderId="1" xfId="0" applyFont="1" applyBorder="1" applyAlignment="1"/>
    <xf numFmtId="0" fontId="6" fillId="0" borderId="0" xfId="0" applyFont="1" applyAlignment="1">
      <alignment horizontal="center"/>
    </xf>
    <xf numFmtId="164" fontId="6" fillId="0" borderId="8" xfId="0" applyNumberFormat="1" applyFont="1" applyBorder="1" applyAlignment="1">
      <alignment horizontal="right"/>
    </xf>
    <xf numFmtId="0" fontId="8" fillId="6" borderId="0" xfId="0" applyFont="1" applyFill="1" applyAlignment="1">
      <alignment horizontal="center"/>
    </xf>
    <xf numFmtId="0" fontId="3" fillId="0" borderId="0" xfId="0" applyFont="1" applyAlignment="1"/>
    <xf numFmtId="0" fontId="8" fillId="6" borderId="1" xfId="0" applyFont="1" applyFill="1" applyBorder="1" applyAlignment="1">
      <alignment horizontal="left"/>
    </xf>
    <xf numFmtId="0" fontId="3" fillId="0" borderId="0" xfId="0" applyFont="1"/>
    <xf numFmtId="0" fontId="9" fillId="6" borderId="0" xfId="0" applyFont="1" applyFill="1" applyAlignment="1">
      <alignment horizontal="left"/>
    </xf>
    <xf numFmtId="0" fontId="1" fillId="12" borderId="1" xfId="0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9" borderId="3" xfId="0" applyNumberFormat="1" applyFont="1" applyFill="1" applyBorder="1"/>
    <xf numFmtId="0" fontId="3" fillId="0" borderId="8" xfId="0" applyFont="1" applyBorder="1" applyAlignment="1">
      <alignment horizontal="right"/>
    </xf>
    <xf numFmtId="0" fontId="3" fillId="0" borderId="4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6" xfId="0" applyFont="1" applyBorder="1"/>
    <xf numFmtId="0" fontId="3" fillId="0" borderId="13" xfId="0" applyFont="1" applyBorder="1"/>
    <xf numFmtId="0" fontId="3" fillId="0" borderId="7" xfId="0" applyFont="1" applyBorder="1"/>
    <xf numFmtId="0" fontId="1" fillId="2" borderId="2" xfId="0" applyFont="1" applyFill="1" applyBorder="1" applyAlignment="1"/>
    <xf numFmtId="0" fontId="1" fillId="2" borderId="9" xfId="0" applyFont="1" applyFill="1" applyBorder="1"/>
    <xf numFmtId="164" fontId="3" fillId="0" borderId="1" xfId="0" applyNumberFormat="1" applyFont="1" applyBorder="1"/>
    <xf numFmtId="0" fontId="10" fillId="6" borderId="0" xfId="0" applyFont="1" applyFill="1" applyAlignment="1"/>
    <xf numFmtId="0" fontId="11" fillId="0" borderId="0" xfId="0" applyFont="1" applyAlignment="1"/>
    <xf numFmtId="0" fontId="3" fillId="2" borderId="0" xfId="0" applyFont="1" applyFill="1"/>
    <xf numFmtId="0" fontId="12" fillId="2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/>
    <xf numFmtId="165" fontId="3" fillId="2" borderId="0" xfId="0" applyNumberFormat="1" applyFont="1" applyFill="1"/>
    <xf numFmtId="0" fontId="8" fillId="2" borderId="0" xfId="0" applyFont="1" applyFill="1" applyAlignment="1"/>
    <xf numFmtId="0" fontId="13" fillId="6" borderId="0" xfId="0" applyFont="1" applyFill="1" applyAlignment="1"/>
    <xf numFmtId="0" fontId="6" fillId="6" borderId="0" xfId="0" applyFont="1" applyFill="1" applyAlignment="1"/>
    <xf numFmtId="0" fontId="14" fillId="0" borderId="0" xfId="0" applyFont="1" applyAlignment="1"/>
    <xf numFmtId="0" fontId="14" fillId="0" borderId="0" xfId="0" applyFont="1"/>
    <xf numFmtId="0" fontId="15" fillId="6" borderId="0" xfId="0" applyFont="1" applyFill="1" applyAlignment="1"/>
    <xf numFmtId="0" fontId="16" fillId="6" borderId="0" xfId="0" applyFont="1" applyFill="1"/>
    <xf numFmtId="0" fontId="17" fillId="6" borderId="0" xfId="0" applyFont="1" applyFill="1" applyAlignment="1"/>
    <xf numFmtId="0" fontId="18" fillId="6" borderId="0" xfId="0" applyFont="1" applyFill="1" applyAlignment="1"/>
    <xf numFmtId="0" fontId="0" fillId="14" borderId="0" xfId="0" applyFont="1" applyFill="1" applyAlignment="1"/>
    <xf numFmtId="0" fontId="14" fillId="14" borderId="0" xfId="0" applyFont="1" applyFill="1"/>
    <xf numFmtId="0" fontId="14" fillId="14" borderId="0" xfId="0" applyFont="1" applyFill="1" applyAlignment="1"/>
    <xf numFmtId="0" fontId="0" fillId="15" borderId="0" xfId="0" applyFont="1" applyFill="1" applyAlignment="1"/>
    <xf numFmtId="0" fontId="22" fillId="15" borderId="0" xfId="0" applyFont="1" applyFill="1" applyAlignment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1" fillId="13" borderId="23" xfId="0" applyFont="1" applyFill="1" applyBorder="1" applyAlignment="1"/>
    <xf numFmtId="164" fontId="1" fillId="13" borderId="14" xfId="0" applyNumberFormat="1" applyFont="1" applyFill="1" applyBorder="1"/>
    <xf numFmtId="0" fontId="6" fillId="0" borderId="1" xfId="0" applyFont="1" applyBorder="1" applyAlignment="1" applyProtection="1">
      <alignment horizontal="center"/>
    </xf>
    <xf numFmtId="0" fontId="19" fillId="0" borderId="1" xfId="0" applyFont="1" applyBorder="1" applyAlignment="1" applyProtection="1">
      <protection locked="0"/>
    </xf>
    <xf numFmtId="0" fontId="19" fillId="0" borderId="1" xfId="0" applyFont="1" applyBorder="1" applyProtection="1">
      <protection locked="0"/>
    </xf>
    <xf numFmtId="0" fontId="21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11" fillId="0" borderId="0" xfId="0" applyFont="1" applyAlignment="1" applyProtection="1">
      <protection locked="0"/>
    </xf>
    <xf numFmtId="0" fontId="0" fillId="0" borderId="0" xfId="0" applyFont="1" applyAlignment="1"/>
    <xf numFmtId="0" fontId="3" fillId="0" borderId="0" xfId="0" applyFont="1" applyAlignment="1">
      <alignment vertical="center"/>
    </xf>
    <xf numFmtId="0" fontId="20" fillId="0" borderId="0" xfId="0" applyFont="1" applyBorder="1" applyAlignment="1"/>
    <xf numFmtId="0" fontId="3" fillId="0" borderId="0" xfId="0" applyFont="1" applyBorder="1"/>
    <xf numFmtId="0" fontId="0" fillId="0" borderId="0" xfId="0" applyFont="1" applyBorder="1" applyAlignment="1"/>
    <xf numFmtId="164" fontId="3" fillId="0" borderId="0" xfId="0" applyNumberFormat="1" applyFont="1" applyBorder="1"/>
    <xf numFmtId="0" fontId="3" fillId="0" borderId="0" xfId="0" applyFont="1" applyBorder="1" applyAlignment="1"/>
    <xf numFmtId="0" fontId="21" fillId="0" borderId="0" xfId="0" applyFont="1" applyBorder="1" applyAlignment="1"/>
    <xf numFmtId="166" fontId="0" fillId="0" borderId="0" xfId="0" applyNumberFormat="1" applyFont="1" applyBorder="1" applyAlignment="1"/>
    <xf numFmtId="0" fontId="22" fillId="0" borderId="0" xfId="0" applyFont="1" applyAlignment="1"/>
    <xf numFmtId="0" fontId="22" fillId="17" borderId="0" xfId="0" applyFont="1" applyFill="1" applyAlignment="1"/>
    <xf numFmtId="0" fontId="0" fillId="17" borderId="0" xfId="0" applyFont="1" applyFill="1" applyAlignment="1"/>
    <xf numFmtId="0" fontId="22" fillId="17" borderId="0" xfId="0" applyFont="1" applyFill="1" applyAlignment="1">
      <alignment horizontal="center"/>
    </xf>
    <xf numFmtId="0" fontId="0" fillId="0" borderId="0" xfId="0" applyFont="1" applyFill="1" applyAlignment="1"/>
    <xf numFmtId="0" fontId="22" fillId="16" borderId="15" xfId="0" applyFont="1" applyFill="1" applyBorder="1" applyAlignment="1"/>
    <xf numFmtId="0" fontId="22" fillId="16" borderId="17" xfId="0" applyFont="1" applyFill="1" applyBorder="1" applyAlignment="1"/>
    <xf numFmtId="0" fontId="22" fillId="16" borderId="20" xfId="0" applyFont="1" applyFill="1" applyBorder="1" applyAlignment="1"/>
    <xf numFmtId="0" fontId="22" fillId="16" borderId="22" xfId="0" applyFont="1" applyFill="1" applyBorder="1" applyAlignment="1"/>
    <xf numFmtId="0" fontId="3" fillId="19" borderId="0" xfId="0" applyFont="1" applyFill="1"/>
    <xf numFmtId="0" fontId="0" fillId="20" borderId="0" xfId="0" applyFont="1" applyFill="1" applyAlignment="1"/>
    <xf numFmtId="0" fontId="0" fillId="18" borderId="0" xfId="0" applyFont="1" applyFill="1" applyAlignment="1"/>
    <xf numFmtId="0" fontId="3" fillId="22" borderId="0" xfId="0" applyFont="1" applyFill="1"/>
    <xf numFmtId="0" fontId="6" fillId="21" borderId="1" xfId="0" applyFont="1" applyFill="1" applyBorder="1" applyAlignment="1" applyProtection="1"/>
    <xf numFmtId="0" fontId="6" fillId="23" borderId="1" xfId="0" applyFont="1" applyFill="1" applyBorder="1" applyAlignment="1" applyProtection="1"/>
    <xf numFmtId="0" fontId="6" fillId="24" borderId="1" xfId="0" applyFont="1" applyFill="1" applyBorder="1" applyAlignment="1" applyProtection="1"/>
    <xf numFmtId="0" fontId="6" fillId="24" borderId="1" xfId="0" applyFont="1" applyFill="1" applyBorder="1" applyProtection="1"/>
    <xf numFmtId="0" fontId="6" fillId="21" borderId="1" xfId="0" applyFont="1" applyFill="1" applyBorder="1" applyProtection="1"/>
    <xf numFmtId="0" fontId="27" fillId="23" borderId="1" xfId="0" applyFont="1" applyFill="1" applyBorder="1" applyAlignment="1" applyProtection="1">
      <protection locked="0"/>
    </xf>
    <xf numFmtId="0" fontId="28" fillId="24" borderId="1" xfId="0" applyFont="1" applyFill="1" applyBorder="1" applyAlignment="1" applyProtection="1">
      <protection locked="0"/>
    </xf>
    <xf numFmtId="0" fontId="28" fillId="24" borderId="1" xfId="0" applyFont="1" applyFill="1" applyBorder="1" applyProtection="1">
      <protection locked="0"/>
    </xf>
    <xf numFmtId="0" fontId="26" fillId="21" borderId="1" xfId="0" applyFont="1" applyFill="1" applyBorder="1" applyAlignment="1" applyProtection="1">
      <protection locked="0"/>
    </xf>
    <xf numFmtId="0" fontId="26" fillId="21" borderId="1" xfId="0" applyFont="1" applyFill="1" applyBorder="1" applyProtection="1">
      <protection locked="0"/>
    </xf>
    <xf numFmtId="0" fontId="8" fillId="6" borderId="0" xfId="0" applyFont="1" applyFill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9" fillId="6" borderId="0" xfId="0" applyFont="1" applyFill="1" applyBorder="1" applyAlignment="1"/>
    <xf numFmtId="0" fontId="29" fillId="0" borderId="0" xfId="0" applyFont="1" applyBorder="1" applyAlignment="1"/>
    <xf numFmtId="0" fontId="29" fillId="0" borderId="0" xfId="0" applyFont="1" applyBorder="1"/>
    <xf numFmtId="165" fontId="29" fillId="0" borderId="0" xfId="0" applyNumberFormat="1" applyFont="1" applyBorder="1"/>
    <xf numFmtId="0" fontId="22" fillId="0" borderId="0" xfId="0" applyFont="1" applyBorder="1" applyAlignment="1"/>
    <xf numFmtId="164" fontId="29" fillId="0" borderId="0" xfId="0" applyNumberFormat="1" applyFont="1" applyBorder="1"/>
    <xf numFmtId="0" fontId="22" fillId="26" borderId="0" xfId="0" applyFont="1" applyFill="1" applyAlignment="1"/>
    <xf numFmtId="0" fontId="22" fillId="0" borderId="0" xfId="0" applyFont="1" applyFill="1" applyAlignment="1"/>
    <xf numFmtId="166" fontId="22" fillId="26" borderId="0" xfId="0" applyNumberFormat="1" applyFont="1" applyFill="1" applyBorder="1" applyAlignment="1"/>
    <xf numFmtId="0" fontId="22" fillId="26" borderId="0" xfId="0" applyFont="1" applyFill="1" applyBorder="1" applyAlignment="1"/>
    <xf numFmtId="0" fontId="30" fillId="21" borderId="1" xfId="0" applyFont="1" applyFill="1" applyBorder="1" applyAlignment="1" applyProtection="1"/>
    <xf numFmtId="0" fontId="22" fillId="15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0" fillId="0" borderId="0" xfId="0" applyFont="1" applyAlignment="1"/>
    <xf numFmtId="0" fontId="7" fillId="0" borderId="2" xfId="0" applyFont="1" applyBorder="1" applyAlignment="1">
      <alignment vertical="top"/>
    </xf>
    <xf numFmtId="0" fontId="5" fillId="0" borderId="3" xfId="0" applyFont="1" applyBorder="1"/>
    <xf numFmtId="0" fontId="7" fillId="0" borderId="6" xfId="0" applyFont="1" applyBorder="1" applyAlignment="1">
      <alignment vertical="top"/>
    </xf>
    <xf numFmtId="0" fontId="5" fillId="0" borderId="7" xfId="0" applyFont="1" applyBorder="1"/>
    <xf numFmtId="0" fontId="4" fillId="0" borderId="2" xfId="0" applyFont="1" applyBorder="1" applyAlignment="1">
      <alignment horizontal="center" wrapText="1"/>
    </xf>
    <xf numFmtId="0" fontId="7" fillId="0" borderId="4" xfId="0" applyFont="1" applyBorder="1" applyAlignment="1">
      <alignment vertical="top"/>
    </xf>
    <xf numFmtId="0" fontId="5" fillId="0" borderId="5" xfId="0" applyFont="1" applyBorder="1"/>
    <xf numFmtId="0" fontId="5" fillId="0" borderId="6" xfId="0" applyFont="1" applyBorder="1"/>
    <xf numFmtId="0" fontId="7" fillId="0" borderId="2" xfId="0" applyFont="1" applyBorder="1" applyAlignment="1" applyProtection="1">
      <alignment vertical="top"/>
    </xf>
    <xf numFmtId="0" fontId="5" fillId="0" borderId="3" xfId="0" applyFont="1" applyBorder="1" applyProtection="1"/>
    <xf numFmtId="0" fontId="7" fillId="0" borderId="6" xfId="0" applyFont="1" applyBorder="1" applyAlignment="1" applyProtection="1">
      <alignment vertical="top"/>
    </xf>
    <xf numFmtId="0" fontId="5" fillId="0" borderId="7" xfId="0" applyFont="1" applyBorder="1" applyProtection="1"/>
    <xf numFmtId="0" fontId="4" fillId="0" borderId="2" xfId="0" applyFont="1" applyBorder="1" applyAlignment="1" applyProtection="1">
      <alignment horizontal="center" wrapText="1"/>
    </xf>
    <xf numFmtId="0" fontId="23" fillId="23" borderId="2" xfId="0" applyFont="1" applyFill="1" applyBorder="1" applyAlignment="1" applyProtection="1">
      <alignment vertical="top"/>
    </xf>
    <xf numFmtId="0" fontId="5" fillId="23" borderId="3" xfId="0" applyFont="1" applyFill="1" applyBorder="1" applyProtection="1"/>
    <xf numFmtId="0" fontId="23" fillId="24" borderId="4" xfId="0" applyFont="1" applyFill="1" applyBorder="1" applyAlignment="1" applyProtection="1">
      <alignment vertical="top"/>
    </xf>
    <xf numFmtId="0" fontId="5" fillId="24" borderId="5" xfId="0" applyFont="1" applyFill="1" applyBorder="1" applyProtection="1"/>
    <xf numFmtId="0" fontId="5" fillId="24" borderId="6" xfId="0" applyFont="1" applyFill="1" applyBorder="1" applyProtection="1"/>
    <xf numFmtId="0" fontId="5" fillId="24" borderId="7" xfId="0" applyFont="1" applyFill="1" applyBorder="1" applyProtection="1"/>
    <xf numFmtId="0" fontId="25" fillId="25" borderId="4" xfId="0" applyFont="1" applyFill="1" applyBorder="1" applyAlignment="1" applyProtection="1">
      <alignment horizontal="left" vertical="top"/>
    </xf>
    <xf numFmtId="0" fontId="24" fillId="21" borderId="5" xfId="0" applyFont="1" applyFill="1" applyBorder="1" applyProtection="1"/>
    <xf numFmtId="0" fontId="24" fillId="21" borderId="6" xfId="0" applyFont="1" applyFill="1" applyBorder="1" applyProtection="1"/>
    <xf numFmtId="0" fontId="24" fillId="21" borderId="7" xfId="0" applyFont="1" applyFill="1" applyBorder="1" applyProtection="1"/>
    <xf numFmtId="0" fontId="30" fillId="24" borderId="1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647700</xdr:colOff>
      <xdr:row>55</xdr:row>
      <xdr:rowOff>0</xdr:rowOff>
    </xdr:from>
    <xdr:ext cx="4905375" cy="8572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4075" y="10344150"/>
          <a:ext cx="4905375" cy="857250"/>
        </a:xfrm>
        <a:prstGeom prst="rect">
          <a:avLst/>
        </a:prstGeom>
        <a:noFill/>
      </xdr:spPr>
    </xdr:pic>
    <xdr:clientData fLocksWithSheet="0"/>
  </xdr:oneCellAnchor>
  <xdr:twoCellAnchor>
    <xdr:from>
      <xdr:col>10</xdr:col>
      <xdr:colOff>381000</xdr:colOff>
      <xdr:row>60</xdr:row>
      <xdr:rowOff>104775</xdr:rowOff>
    </xdr:from>
    <xdr:to>
      <xdr:col>10</xdr:col>
      <xdr:colOff>695325</xdr:colOff>
      <xdr:row>61</xdr:row>
      <xdr:rowOff>161925</xdr:rowOff>
    </xdr:to>
    <xdr:sp macro="" textlink="">
      <xdr:nvSpPr>
        <xdr:cNvPr id="3" name="2 Flecha abajo"/>
        <xdr:cNvSpPr/>
      </xdr:nvSpPr>
      <xdr:spPr>
        <a:xfrm>
          <a:off x="9391650" y="11449050"/>
          <a:ext cx="314325" cy="257175"/>
        </a:xfrm>
        <a:prstGeom prst="downArrow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600075</xdr:colOff>
      <xdr:row>56</xdr:row>
      <xdr:rowOff>38099</xdr:rowOff>
    </xdr:from>
    <xdr:to>
      <xdr:col>8</xdr:col>
      <xdr:colOff>762000</xdr:colOff>
      <xdr:row>59</xdr:row>
      <xdr:rowOff>28574</xdr:rowOff>
    </xdr:to>
    <xdr:sp macro="" textlink="">
      <xdr:nvSpPr>
        <xdr:cNvPr id="4" name="3 Flecha a la derecha con muesca"/>
        <xdr:cNvSpPr/>
      </xdr:nvSpPr>
      <xdr:spPr>
        <a:xfrm>
          <a:off x="6943725" y="10582274"/>
          <a:ext cx="990600" cy="485775"/>
        </a:xfrm>
        <a:prstGeom prst="notchedRigh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142875</xdr:colOff>
      <xdr:row>1</xdr:row>
      <xdr:rowOff>85725</xdr:rowOff>
    </xdr:from>
    <xdr:to>
      <xdr:col>9</xdr:col>
      <xdr:colOff>781050</xdr:colOff>
      <xdr:row>2</xdr:row>
      <xdr:rowOff>9525</xdr:rowOff>
    </xdr:to>
    <xdr:cxnSp macro="">
      <xdr:nvCxnSpPr>
        <xdr:cNvPr id="6" name="5 Conector recto de flecha"/>
        <xdr:cNvCxnSpPr/>
      </xdr:nvCxnSpPr>
      <xdr:spPr>
        <a:xfrm>
          <a:off x="8153400" y="285750"/>
          <a:ext cx="638175" cy="123825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533400</xdr:colOff>
      <xdr:row>11</xdr:row>
      <xdr:rowOff>47625</xdr:rowOff>
    </xdr:from>
    <xdr:to>
      <xdr:col>7</xdr:col>
      <xdr:colOff>790575</xdr:colOff>
      <xdr:row>16</xdr:row>
      <xdr:rowOff>171450</xdr:rowOff>
    </xdr:to>
    <xdr:cxnSp macro="">
      <xdr:nvCxnSpPr>
        <xdr:cNvPr id="10" name="9 Conector recto de flecha"/>
        <xdr:cNvCxnSpPr/>
      </xdr:nvCxnSpPr>
      <xdr:spPr>
        <a:xfrm flipH="1">
          <a:off x="4533900" y="2247900"/>
          <a:ext cx="2600325" cy="10858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85725</xdr:colOff>
      <xdr:row>23</xdr:row>
      <xdr:rowOff>123825</xdr:rowOff>
    </xdr:from>
    <xdr:to>
      <xdr:col>9</xdr:col>
      <xdr:colOff>723900</xdr:colOff>
      <xdr:row>24</xdr:row>
      <xdr:rowOff>47625</xdr:rowOff>
    </xdr:to>
    <xdr:cxnSp macro="">
      <xdr:nvCxnSpPr>
        <xdr:cNvPr id="23" name="22 Conector recto de flecha"/>
        <xdr:cNvCxnSpPr/>
      </xdr:nvCxnSpPr>
      <xdr:spPr>
        <a:xfrm>
          <a:off x="8362950" y="4438650"/>
          <a:ext cx="638175" cy="123825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15</xdr:row>
      <xdr:rowOff>114300</xdr:rowOff>
    </xdr:from>
    <xdr:to>
      <xdr:col>0</xdr:col>
      <xdr:colOff>304800</xdr:colOff>
      <xdr:row>15</xdr:row>
      <xdr:rowOff>114300</xdr:rowOff>
    </xdr:to>
    <xdr:cxnSp macro="">
      <xdr:nvCxnSpPr>
        <xdr:cNvPr id="37" name="36 Conector recto"/>
        <xdr:cNvCxnSpPr/>
      </xdr:nvCxnSpPr>
      <xdr:spPr>
        <a:xfrm flipH="1">
          <a:off x="104775" y="3086100"/>
          <a:ext cx="200025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7</xdr:row>
      <xdr:rowOff>133350</xdr:rowOff>
    </xdr:from>
    <xdr:to>
      <xdr:col>0</xdr:col>
      <xdr:colOff>95250</xdr:colOff>
      <xdr:row>15</xdr:row>
      <xdr:rowOff>104775</xdr:rowOff>
    </xdr:to>
    <xdr:cxnSp macro="">
      <xdr:nvCxnSpPr>
        <xdr:cNvPr id="39" name="38 Conector recto"/>
        <xdr:cNvCxnSpPr/>
      </xdr:nvCxnSpPr>
      <xdr:spPr>
        <a:xfrm flipH="1" flipV="1">
          <a:off x="85725" y="1533525"/>
          <a:ext cx="9525" cy="1543050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7</xdr:row>
      <xdr:rowOff>152400</xdr:rowOff>
    </xdr:from>
    <xdr:to>
      <xdr:col>1</xdr:col>
      <xdr:colOff>9525</xdr:colOff>
      <xdr:row>7</xdr:row>
      <xdr:rowOff>152400</xdr:rowOff>
    </xdr:to>
    <xdr:cxnSp macro="">
      <xdr:nvCxnSpPr>
        <xdr:cNvPr id="41" name="40 Conector recto de flecha"/>
        <xdr:cNvCxnSpPr/>
      </xdr:nvCxnSpPr>
      <xdr:spPr>
        <a:xfrm>
          <a:off x="114300" y="1552575"/>
          <a:ext cx="238125" cy="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4</xdr:row>
      <xdr:rowOff>66675</xdr:rowOff>
    </xdr:from>
    <xdr:to>
      <xdr:col>0</xdr:col>
      <xdr:colOff>104775</xdr:colOff>
      <xdr:row>7</xdr:row>
      <xdr:rowOff>180975</xdr:rowOff>
    </xdr:to>
    <xdr:cxnSp macro="">
      <xdr:nvCxnSpPr>
        <xdr:cNvPr id="42" name="41 Conector recto"/>
        <xdr:cNvCxnSpPr/>
      </xdr:nvCxnSpPr>
      <xdr:spPr>
        <a:xfrm flipV="1">
          <a:off x="95250" y="866775"/>
          <a:ext cx="9525" cy="71437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5</xdr:row>
      <xdr:rowOff>171450</xdr:rowOff>
    </xdr:from>
    <xdr:to>
      <xdr:col>1</xdr:col>
      <xdr:colOff>0</xdr:colOff>
      <xdr:row>5</xdr:row>
      <xdr:rowOff>171450</xdr:rowOff>
    </xdr:to>
    <xdr:cxnSp macro="">
      <xdr:nvCxnSpPr>
        <xdr:cNvPr id="45" name="44 Conector recto de flecha"/>
        <xdr:cNvCxnSpPr/>
      </xdr:nvCxnSpPr>
      <xdr:spPr>
        <a:xfrm>
          <a:off x="104775" y="1171575"/>
          <a:ext cx="238125" cy="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4</xdr:row>
      <xdr:rowOff>76200</xdr:rowOff>
    </xdr:from>
    <xdr:to>
      <xdr:col>1</xdr:col>
      <xdr:colOff>9525</xdr:colOff>
      <xdr:row>4</xdr:row>
      <xdr:rowOff>76200</xdr:rowOff>
    </xdr:to>
    <xdr:cxnSp macro="">
      <xdr:nvCxnSpPr>
        <xdr:cNvPr id="46" name="45 Conector recto de flecha"/>
        <xdr:cNvCxnSpPr/>
      </xdr:nvCxnSpPr>
      <xdr:spPr>
        <a:xfrm>
          <a:off x="114300" y="876300"/>
          <a:ext cx="238125" cy="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</xdr:colOff>
      <xdr:row>60</xdr:row>
      <xdr:rowOff>171451</xdr:rowOff>
    </xdr:from>
    <xdr:to>
      <xdr:col>1</xdr:col>
      <xdr:colOff>1104901</xdr:colOff>
      <xdr:row>68</xdr:row>
      <xdr:rowOff>4157</xdr:rowOff>
    </xdr:to>
    <xdr:pic>
      <xdr:nvPicPr>
        <xdr:cNvPr id="110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1" y="11401426"/>
          <a:ext cx="1104900" cy="1185256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1038225</xdr:colOff>
      <xdr:row>73</xdr:row>
      <xdr:rowOff>28575</xdr:rowOff>
    </xdr:from>
    <xdr:to>
      <xdr:col>3</xdr:col>
      <xdr:colOff>523875</xdr:colOff>
      <xdr:row>77</xdr:row>
      <xdr:rowOff>161925</xdr:rowOff>
    </xdr:to>
    <xdr:sp macro="" textlink="">
      <xdr:nvSpPr>
        <xdr:cNvPr id="52" name="51 Flecha abajo"/>
        <xdr:cNvSpPr/>
      </xdr:nvSpPr>
      <xdr:spPr>
        <a:xfrm>
          <a:off x="2514600" y="13496925"/>
          <a:ext cx="600075" cy="9334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12</xdr:col>
      <xdr:colOff>457200</xdr:colOff>
      <xdr:row>1</xdr:row>
      <xdr:rowOff>95250</xdr:rowOff>
    </xdr:from>
    <xdr:to>
      <xdr:col>14</xdr:col>
      <xdr:colOff>323850</xdr:colOff>
      <xdr:row>6</xdr:row>
      <xdr:rowOff>66675</xdr:rowOff>
    </xdr:to>
    <xdr:pic>
      <xdr:nvPicPr>
        <xdr:cNvPr id="110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553825" y="295275"/>
          <a:ext cx="1543050" cy="9715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18</xdr:row>
      <xdr:rowOff>161925</xdr:rowOff>
    </xdr:from>
    <xdr:ext cx="1552575" cy="16668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438150</xdr:colOff>
      <xdr:row>27</xdr:row>
      <xdr:rowOff>28575</xdr:rowOff>
    </xdr:from>
    <xdr:ext cx="2428875" cy="4286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54</xdr:row>
      <xdr:rowOff>0</xdr:rowOff>
    </xdr:from>
    <xdr:ext cx="6438900" cy="5010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266700</xdr:colOff>
      <xdr:row>20</xdr:row>
      <xdr:rowOff>28574</xdr:rowOff>
    </xdr:from>
    <xdr:to>
      <xdr:col>20</xdr:col>
      <xdr:colOff>390525</xdr:colOff>
      <xdr:row>27</xdr:row>
      <xdr:rowOff>142874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33725" y="1438274"/>
          <a:ext cx="5448300" cy="1362075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0</xdr:colOff>
      <xdr:row>21</xdr:row>
      <xdr:rowOff>0</xdr:rowOff>
    </xdr:from>
    <xdr:to>
      <xdr:col>23</xdr:col>
      <xdr:colOff>704850</xdr:colOff>
      <xdr:row>26</xdr:row>
      <xdr:rowOff>85725</xdr:rowOff>
    </xdr:to>
    <xdr:pic>
      <xdr:nvPicPr>
        <xdr:cNvPr id="6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010650" y="1647825"/>
          <a:ext cx="1543050" cy="9715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</xdr:row>
      <xdr:rowOff>85725</xdr:rowOff>
    </xdr:from>
    <xdr:to>
      <xdr:col>9</xdr:col>
      <xdr:colOff>781050</xdr:colOff>
      <xdr:row>2</xdr:row>
      <xdr:rowOff>9525</xdr:rowOff>
    </xdr:to>
    <xdr:cxnSp macro="">
      <xdr:nvCxnSpPr>
        <xdr:cNvPr id="10" name="9 Conector recto de flecha"/>
        <xdr:cNvCxnSpPr/>
      </xdr:nvCxnSpPr>
      <xdr:spPr>
        <a:xfrm>
          <a:off x="8420100" y="285750"/>
          <a:ext cx="638175" cy="123825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533400</xdr:colOff>
      <xdr:row>11</xdr:row>
      <xdr:rowOff>47625</xdr:rowOff>
    </xdr:from>
    <xdr:to>
      <xdr:col>7</xdr:col>
      <xdr:colOff>790575</xdr:colOff>
      <xdr:row>16</xdr:row>
      <xdr:rowOff>171450</xdr:rowOff>
    </xdr:to>
    <xdr:cxnSp macro="">
      <xdr:nvCxnSpPr>
        <xdr:cNvPr id="11" name="10 Conector recto de flecha"/>
        <xdr:cNvCxnSpPr/>
      </xdr:nvCxnSpPr>
      <xdr:spPr>
        <a:xfrm flipH="1">
          <a:off x="4800600" y="2247900"/>
          <a:ext cx="2600325" cy="1095375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15</xdr:row>
      <xdr:rowOff>104775</xdr:rowOff>
    </xdr:from>
    <xdr:to>
      <xdr:col>0</xdr:col>
      <xdr:colOff>742950</xdr:colOff>
      <xdr:row>15</xdr:row>
      <xdr:rowOff>114300</xdr:rowOff>
    </xdr:to>
    <xdr:cxnSp macro="">
      <xdr:nvCxnSpPr>
        <xdr:cNvPr id="12" name="11 Conector recto"/>
        <xdr:cNvCxnSpPr/>
      </xdr:nvCxnSpPr>
      <xdr:spPr>
        <a:xfrm flipH="1" flipV="1">
          <a:off x="85725" y="3105150"/>
          <a:ext cx="657225" cy="952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85726</xdr:colOff>
      <xdr:row>7</xdr:row>
      <xdr:rowOff>152400</xdr:rowOff>
    </xdr:from>
    <xdr:to>
      <xdr:col>0</xdr:col>
      <xdr:colOff>95250</xdr:colOff>
      <xdr:row>15</xdr:row>
      <xdr:rowOff>104776</xdr:rowOff>
    </xdr:to>
    <xdr:cxnSp macro="">
      <xdr:nvCxnSpPr>
        <xdr:cNvPr id="13" name="12 Conector recto"/>
        <xdr:cNvCxnSpPr/>
      </xdr:nvCxnSpPr>
      <xdr:spPr>
        <a:xfrm flipV="1">
          <a:off x="85726" y="1552575"/>
          <a:ext cx="9524" cy="1552576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7</xdr:row>
      <xdr:rowOff>152400</xdr:rowOff>
    </xdr:from>
    <xdr:to>
      <xdr:col>1</xdr:col>
      <xdr:colOff>9525</xdr:colOff>
      <xdr:row>7</xdr:row>
      <xdr:rowOff>152400</xdr:rowOff>
    </xdr:to>
    <xdr:cxnSp macro="">
      <xdr:nvCxnSpPr>
        <xdr:cNvPr id="14" name="13 Conector recto de flecha"/>
        <xdr:cNvCxnSpPr/>
      </xdr:nvCxnSpPr>
      <xdr:spPr>
        <a:xfrm>
          <a:off x="114300" y="1552575"/>
          <a:ext cx="238125" cy="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4</xdr:row>
      <xdr:rowOff>66675</xdr:rowOff>
    </xdr:from>
    <xdr:to>
      <xdr:col>0</xdr:col>
      <xdr:colOff>104775</xdr:colOff>
      <xdr:row>7</xdr:row>
      <xdr:rowOff>180975</xdr:rowOff>
    </xdr:to>
    <xdr:cxnSp macro="">
      <xdr:nvCxnSpPr>
        <xdr:cNvPr id="15" name="14 Conector recto"/>
        <xdr:cNvCxnSpPr/>
      </xdr:nvCxnSpPr>
      <xdr:spPr>
        <a:xfrm flipV="1">
          <a:off x="95250" y="866775"/>
          <a:ext cx="9525" cy="714375"/>
        </a:xfrm>
        <a:prstGeom prst="line">
          <a:avLst/>
        </a:prstGeom>
        <a:ln w="381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104775</xdr:colOff>
      <xdr:row>5</xdr:row>
      <xdr:rowOff>171450</xdr:rowOff>
    </xdr:from>
    <xdr:to>
      <xdr:col>1</xdr:col>
      <xdr:colOff>0</xdr:colOff>
      <xdr:row>5</xdr:row>
      <xdr:rowOff>171450</xdr:rowOff>
    </xdr:to>
    <xdr:cxnSp macro="">
      <xdr:nvCxnSpPr>
        <xdr:cNvPr id="16" name="15 Conector recto de flecha"/>
        <xdr:cNvCxnSpPr/>
      </xdr:nvCxnSpPr>
      <xdr:spPr>
        <a:xfrm>
          <a:off x="104775" y="1171575"/>
          <a:ext cx="238125" cy="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4</xdr:row>
      <xdr:rowOff>76200</xdr:rowOff>
    </xdr:from>
    <xdr:to>
      <xdr:col>1</xdr:col>
      <xdr:colOff>9525</xdr:colOff>
      <xdr:row>4</xdr:row>
      <xdr:rowOff>76200</xdr:rowOff>
    </xdr:to>
    <xdr:cxnSp macro="">
      <xdr:nvCxnSpPr>
        <xdr:cNvPr id="17" name="16 Conector recto de flecha"/>
        <xdr:cNvCxnSpPr/>
      </xdr:nvCxnSpPr>
      <xdr:spPr>
        <a:xfrm>
          <a:off x="114300" y="876300"/>
          <a:ext cx="238125" cy="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647700</xdr:colOff>
      <xdr:row>22</xdr:row>
      <xdr:rowOff>0</xdr:rowOff>
    </xdr:from>
    <xdr:ext cx="4905375" cy="857250"/>
    <xdr:pic>
      <xdr:nvPicPr>
        <xdr:cNvPr id="21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4075" y="10239375"/>
          <a:ext cx="4905375" cy="857250"/>
        </a:xfrm>
        <a:prstGeom prst="rect">
          <a:avLst/>
        </a:prstGeom>
        <a:noFill/>
      </xdr:spPr>
    </xdr:pic>
    <xdr:clientData fLocksWithSheet="0"/>
  </xdr:oneCellAnchor>
  <xdr:twoCellAnchor>
    <xdr:from>
      <xdr:col>10</xdr:col>
      <xdr:colOff>381000</xdr:colOff>
      <xdr:row>27</xdr:row>
      <xdr:rowOff>104775</xdr:rowOff>
    </xdr:from>
    <xdr:to>
      <xdr:col>10</xdr:col>
      <xdr:colOff>695325</xdr:colOff>
      <xdr:row>28</xdr:row>
      <xdr:rowOff>161925</xdr:rowOff>
    </xdr:to>
    <xdr:sp macro="" textlink="">
      <xdr:nvSpPr>
        <xdr:cNvPr id="22" name="21 Flecha abajo"/>
        <xdr:cNvSpPr/>
      </xdr:nvSpPr>
      <xdr:spPr>
        <a:xfrm>
          <a:off x="9658350" y="11334750"/>
          <a:ext cx="314325" cy="257175"/>
        </a:xfrm>
        <a:prstGeom prst="downArrow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600075</xdr:colOff>
      <xdr:row>23</xdr:row>
      <xdr:rowOff>38099</xdr:rowOff>
    </xdr:from>
    <xdr:to>
      <xdr:col>8</xdr:col>
      <xdr:colOff>762000</xdr:colOff>
      <xdr:row>26</xdr:row>
      <xdr:rowOff>28574</xdr:rowOff>
    </xdr:to>
    <xdr:sp macro="" textlink="">
      <xdr:nvSpPr>
        <xdr:cNvPr id="23" name="22 Flecha a la derecha con muesca"/>
        <xdr:cNvSpPr/>
      </xdr:nvSpPr>
      <xdr:spPr>
        <a:xfrm>
          <a:off x="7210425" y="10477499"/>
          <a:ext cx="990600" cy="581025"/>
        </a:xfrm>
        <a:prstGeom prst="notchedRigh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1</xdr:colOff>
      <xdr:row>27</xdr:row>
      <xdr:rowOff>171451</xdr:rowOff>
    </xdr:from>
    <xdr:to>
      <xdr:col>2</xdr:col>
      <xdr:colOff>1</xdr:colOff>
      <xdr:row>34</xdr:row>
      <xdr:rowOff>137507</xdr:rowOff>
    </xdr:to>
    <xdr:pic>
      <xdr:nvPicPr>
        <xdr:cNvPr id="24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1" y="11401426"/>
          <a:ext cx="1104900" cy="1185256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19050</xdr:colOff>
      <xdr:row>6</xdr:row>
      <xdr:rowOff>171450</xdr:rowOff>
    </xdr:to>
    <xdr:pic>
      <xdr:nvPicPr>
        <xdr:cNvPr id="18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896725" y="400050"/>
          <a:ext cx="1543050" cy="971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rivasciudad.es/servicio/infancia/2020/01/28/campamentos-de-verano/862600117347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W75"/>
  <sheetViews>
    <sheetView workbookViewId="0">
      <selection activeCell="N16" sqref="N16"/>
    </sheetView>
  </sheetViews>
  <sheetFormatPr baseColWidth="10" defaultColWidth="12.5703125" defaultRowHeight="15.75" customHeight="1"/>
  <cols>
    <col min="1" max="1" width="5.140625" customWidth="1"/>
    <col min="2" max="2" width="17" customWidth="1"/>
    <col min="3" max="3" width="16.7109375" customWidth="1"/>
    <col min="4" max="4" width="25.140625" customWidth="1"/>
    <col min="5" max="5" width="12.140625" customWidth="1"/>
    <col min="6" max="6" width="11.5703125" customWidth="1"/>
    <col min="7" max="7" width="11.7109375" customWidth="1"/>
    <col min="8" max="8" width="12.42578125" customWidth="1"/>
    <col min="10" max="10" width="15" customWidth="1"/>
    <col min="11" max="11" width="14.28515625" customWidth="1"/>
    <col min="12" max="12" width="12.7109375" bestFit="1" customWidth="1"/>
  </cols>
  <sheetData>
    <row r="1" spans="2:13" ht="15.75" customHeight="1" thickBot="1">
      <c r="I1" s="97" t="s">
        <v>57</v>
      </c>
      <c r="J1" s="97"/>
      <c r="K1" s="97"/>
      <c r="L1" s="97"/>
      <c r="M1" s="98"/>
    </row>
    <row r="2" spans="2:13" ht="15.95" customHeight="1" thickBot="1">
      <c r="B2" s="1" t="s">
        <v>0</v>
      </c>
      <c r="C2" s="2"/>
      <c r="K2" s="3" t="s">
        <v>1</v>
      </c>
      <c r="L2" s="82" t="b">
        <v>0</v>
      </c>
    </row>
    <row r="3" spans="2:13" ht="15.95" customHeight="1">
      <c r="E3" s="148" t="s">
        <v>2</v>
      </c>
      <c r="F3" s="145"/>
      <c r="G3" s="148" t="s">
        <v>3</v>
      </c>
      <c r="H3" s="145"/>
      <c r="K3" s="5" t="s">
        <v>4</v>
      </c>
      <c r="L3" s="82" t="b">
        <v>0</v>
      </c>
    </row>
    <row r="4" spans="2:13" ht="15.95" customHeight="1">
      <c r="C4" s="6"/>
      <c r="D4" s="6"/>
      <c r="E4" s="81" t="s">
        <v>5</v>
      </c>
      <c r="F4" s="81" t="s">
        <v>6</v>
      </c>
      <c r="G4" s="81" t="s">
        <v>5</v>
      </c>
      <c r="H4" s="81" t="s">
        <v>6</v>
      </c>
      <c r="K4" s="5" t="s">
        <v>7</v>
      </c>
      <c r="L4" s="82" t="b">
        <v>0</v>
      </c>
    </row>
    <row r="5" spans="2:13" ht="15.95" customHeight="1">
      <c r="B5" s="149" t="s">
        <v>8</v>
      </c>
      <c r="C5" s="150"/>
      <c r="D5" s="110" t="s">
        <v>9</v>
      </c>
      <c r="E5" s="114" t="b">
        <v>0</v>
      </c>
      <c r="F5" s="114" t="b">
        <v>0</v>
      </c>
      <c r="G5" s="114" t="b">
        <v>0</v>
      </c>
      <c r="H5" s="114" t="b">
        <v>0</v>
      </c>
      <c r="K5" s="5" t="s">
        <v>10</v>
      </c>
      <c r="L5" s="82" t="b">
        <v>0</v>
      </c>
    </row>
    <row r="6" spans="2:13" ht="15.95" customHeight="1">
      <c r="B6" s="151" t="s">
        <v>55</v>
      </c>
      <c r="C6" s="152"/>
      <c r="D6" s="111" t="s">
        <v>9</v>
      </c>
      <c r="E6" s="115" t="b">
        <v>0</v>
      </c>
      <c r="F6" s="115" t="b">
        <v>0</v>
      </c>
      <c r="G6" s="116" t="b">
        <v>0</v>
      </c>
      <c r="H6" s="115" t="b">
        <v>0</v>
      </c>
      <c r="K6" s="5" t="s">
        <v>11</v>
      </c>
      <c r="L6" s="82" t="b">
        <v>0</v>
      </c>
    </row>
    <row r="7" spans="2:13" ht="15.95" customHeight="1">
      <c r="B7" s="153"/>
      <c r="C7" s="154"/>
      <c r="D7" s="112" t="s">
        <v>12</v>
      </c>
      <c r="E7" s="115" t="b">
        <v>0</v>
      </c>
      <c r="F7" s="115" t="b">
        <v>0</v>
      </c>
      <c r="G7" s="116" t="b">
        <v>0</v>
      </c>
      <c r="H7" s="115" t="b">
        <v>0</v>
      </c>
      <c r="K7" s="9" t="s">
        <v>13</v>
      </c>
      <c r="L7" s="82" t="b">
        <v>0</v>
      </c>
    </row>
    <row r="8" spans="2:13" ht="15.95" customHeight="1">
      <c r="B8" s="155" t="s">
        <v>14</v>
      </c>
      <c r="C8" s="156"/>
      <c r="D8" s="109" t="s">
        <v>9</v>
      </c>
      <c r="E8" s="117" t="b">
        <v>0</v>
      </c>
      <c r="F8" s="117" t="b">
        <v>0</v>
      </c>
      <c r="G8" s="118" t="b">
        <v>0</v>
      </c>
      <c r="H8" s="117" t="b">
        <v>0</v>
      </c>
      <c r="K8" s="9" t="s">
        <v>15</v>
      </c>
      <c r="L8" s="82" t="b">
        <v>0</v>
      </c>
    </row>
    <row r="9" spans="2:13" ht="15.95" customHeight="1" thickBot="1">
      <c r="B9" s="157"/>
      <c r="C9" s="158"/>
      <c r="D9" s="113" t="s">
        <v>12</v>
      </c>
      <c r="E9" s="117" t="b">
        <v>0</v>
      </c>
      <c r="F9" s="117" t="b">
        <v>0</v>
      </c>
      <c r="G9" s="118" t="b">
        <v>0</v>
      </c>
      <c r="H9" s="117" t="b">
        <v>0</v>
      </c>
      <c r="K9" s="9" t="s">
        <v>16</v>
      </c>
      <c r="L9" s="82" t="b">
        <v>0</v>
      </c>
    </row>
    <row r="10" spans="2:13" ht="15.95" customHeight="1" thickBot="1">
      <c r="B10" s="144" t="s">
        <v>17</v>
      </c>
      <c r="C10" s="145"/>
      <c r="D10" s="82" t="b">
        <v>0</v>
      </c>
      <c r="K10" s="9" t="s">
        <v>18</v>
      </c>
      <c r="L10" s="82" t="b">
        <v>0</v>
      </c>
    </row>
    <row r="11" spans="2:13" ht="15.95" customHeight="1" thickBot="1">
      <c r="B11" s="144" t="s">
        <v>19</v>
      </c>
      <c r="C11" s="145"/>
      <c r="D11" s="82" t="b">
        <v>0</v>
      </c>
      <c r="H11" s="98"/>
      <c r="I11" s="99" t="s">
        <v>58</v>
      </c>
      <c r="J11" s="98"/>
      <c r="K11" s="9" t="s">
        <v>20</v>
      </c>
      <c r="L11" s="82" t="b">
        <v>0</v>
      </c>
    </row>
    <row r="12" spans="2:13" ht="15.95" customHeight="1" thickBot="1">
      <c r="B12" s="146" t="s">
        <v>21</v>
      </c>
      <c r="C12" s="147"/>
      <c r="D12" s="82" t="b">
        <v>0</v>
      </c>
      <c r="I12" s="99" t="s">
        <v>56</v>
      </c>
      <c r="K12" s="10" t="s">
        <v>22</v>
      </c>
      <c r="L12" s="82" t="b">
        <v>0</v>
      </c>
    </row>
    <row r="13" spans="2:13" ht="15.95" customHeight="1" thickBot="1">
      <c r="B13" s="144" t="s">
        <v>23</v>
      </c>
      <c r="C13" s="145"/>
      <c r="D13" s="82" t="b">
        <v>0</v>
      </c>
    </row>
    <row r="14" spans="2:13" ht="15.95" customHeight="1">
      <c r="B14" s="144" t="s">
        <v>24</v>
      </c>
      <c r="C14" s="145"/>
      <c r="D14" s="82" t="b">
        <v>0</v>
      </c>
      <c r="H14" s="134" t="s">
        <v>25</v>
      </c>
      <c r="I14" s="135"/>
    </row>
    <row r="15" spans="2:13" ht="13.5" thickBot="1">
      <c r="H15" s="11" t="s">
        <v>26</v>
      </c>
      <c r="I15" s="12">
        <f>SUMIF(D10,TRUE,INFORMACIÓN!$D$14)</f>
        <v>0</v>
      </c>
    </row>
    <row r="16" spans="2:13" ht="15.95" customHeight="1">
      <c r="B16" s="101" t="s">
        <v>59</v>
      </c>
      <c r="C16" s="102"/>
      <c r="D16" s="100"/>
      <c r="E16" s="100"/>
      <c r="H16" s="11" t="s">
        <v>27</v>
      </c>
      <c r="I16" s="12">
        <f>SUMIF(D11,TRUE,INFORMACIÓN!$D$15)</f>
        <v>0</v>
      </c>
    </row>
    <row r="17" spans="1:23" ht="15.95" customHeight="1" thickBot="1">
      <c r="B17" s="103" t="s">
        <v>60</v>
      </c>
      <c r="C17" s="104"/>
      <c r="D17" s="13"/>
      <c r="E17" s="13"/>
      <c r="F17" s="13"/>
      <c r="H17" s="11" t="s">
        <v>28</v>
      </c>
      <c r="I17" s="12">
        <f>SUMIF(D13,TRUE,INFORMACIÓN!$D$15)</f>
        <v>0</v>
      </c>
      <c r="K17" s="14"/>
    </row>
    <row r="18" spans="1:23" ht="15.95" customHeight="1" thickBot="1">
      <c r="D18" s="15" t="s">
        <v>29</v>
      </c>
      <c r="E18" s="15" t="s">
        <v>30</v>
      </c>
      <c r="F18" s="16" t="s">
        <v>31</v>
      </c>
      <c r="H18" s="17" t="s">
        <v>21</v>
      </c>
      <c r="I18" s="12">
        <f>SUMIF(D12,TRUE,INFORMACIÓN!$D$16)</f>
        <v>0</v>
      </c>
    </row>
    <row r="19" spans="1:23" ht="15" customHeight="1" thickBot="1">
      <c r="D19" s="18">
        <f>SUMIF(E5:H9,TRUE,INFORMACIÓN!$C$7:$F$11)</f>
        <v>0</v>
      </c>
      <c r="E19" s="4">
        <f>SUMIF(L2:L12,TRUE,INFORMACIÓN!$Q$7:$Q$17)</f>
        <v>0</v>
      </c>
      <c r="F19" s="8">
        <f>D19*E19</f>
        <v>0</v>
      </c>
      <c r="H19" s="19" t="s">
        <v>32</v>
      </c>
      <c r="I19" s="12">
        <f>SUMIF(D14,TRUE,INFORMACIÓN!$D$16)</f>
        <v>0</v>
      </c>
      <c r="K19" s="20" t="s">
        <v>33</v>
      </c>
      <c r="L19" s="21">
        <f>F19+I15+I16+I18+I19</f>
        <v>0</v>
      </c>
    </row>
    <row r="20" spans="1:23" ht="15" hidden="1" customHeight="1" thickBot="1">
      <c r="J20" s="22" t="s">
        <v>34</v>
      </c>
      <c r="K20" s="23"/>
      <c r="L20" s="24">
        <f>SUM(I15+I18+I16+I17+I19)</f>
        <v>0</v>
      </c>
    </row>
    <row r="21" spans="1:23" ht="15" customHeight="1"/>
    <row r="22" spans="1:23" s="107" customFormat="1" ht="15" customHeight="1"/>
    <row r="23" spans="1:23" s="106" customFormat="1" ht="13.5" thickBot="1">
      <c r="A23" s="105"/>
      <c r="B23" s="105"/>
      <c r="C23" s="105"/>
      <c r="D23" s="105"/>
      <c r="E23" s="105"/>
      <c r="F23" s="105"/>
      <c r="G23" s="105"/>
      <c r="H23" s="105"/>
      <c r="I23" s="97" t="s">
        <v>57</v>
      </c>
      <c r="J23" s="108"/>
      <c r="K23" s="108"/>
      <c r="L23" s="108"/>
      <c r="M23" s="108"/>
      <c r="O23" s="105"/>
      <c r="P23" s="105"/>
      <c r="Q23" s="105"/>
      <c r="R23" s="105"/>
      <c r="S23" s="105"/>
      <c r="T23" s="105"/>
      <c r="U23" s="105"/>
      <c r="V23" s="105"/>
      <c r="W23" s="105"/>
    </row>
    <row r="24" spans="1:23" ht="15.95" customHeight="1" thickBot="1">
      <c r="B24" s="1" t="s">
        <v>35</v>
      </c>
      <c r="C24" s="2"/>
      <c r="D24" s="2"/>
      <c r="K24" s="3" t="s">
        <v>1</v>
      </c>
      <c r="L24" s="82" t="b">
        <v>0</v>
      </c>
    </row>
    <row r="25" spans="1:23" ht="15.95" customHeight="1">
      <c r="E25" s="140" t="s">
        <v>2</v>
      </c>
      <c r="F25" s="137"/>
      <c r="G25" s="140" t="s">
        <v>3</v>
      </c>
      <c r="H25" s="137"/>
      <c r="K25" s="26" t="s">
        <v>4</v>
      </c>
      <c r="L25" s="82" t="b">
        <v>0</v>
      </c>
    </row>
    <row r="26" spans="1:23" ht="15.95" customHeight="1">
      <c r="E26" s="7" t="s">
        <v>5</v>
      </c>
      <c r="F26" s="7" t="s">
        <v>6</v>
      </c>
      <c r="G26" s="7" t="s">
        <v>5</v>
      </c>
      <c r="H26" s="7" t="s">
        <v>6</v>
      </c>
      <c r="K26" s="26" t="s">
        <v>7</v>
      </c>
      <c r="L26" s="82" t="b">
        <v>0</v>
      </c>
    </row>
    <row r="27" spans="1:23" ht="15.95" customHeight="1">
      <c r="B27" s="141" t="s">
        <v>36</v>
      </c>
      <c r="C27" s="142"/>
      <c r="D27" s="27" t="s">
        <v>37</v>
      </c>
      <c r="E27" s="82" t="b">
        <v>0</v>
      </c>
      <c r="F27" s="82" t="b">
        <v>0</v>
      </c>
      <c r="G27" s="83" t="b">
        <v>0</v>
      </c>
      <c r="H27" s="82" t="b">
        <v>0</v>
      </c>
      <c r="K27" s="26" t="s">
        <v>10</v>
      </c>
      <c r="L27" s="82" t="b">
        <v>0</v>
      </c>
    </row>
    <row r="28" spans="1:23" ht="15.95" customHeight="1">
      <c r="B28" s="143"/>
      <c r="C28" s="139"/>
      <c r="D28" s="27" t="s">
        <v>38</v>
      </c>
      <c r="E28" s="82" t="b">
        <v>0</v>
      </c>
      <c r="F28" s="82" t="b">
        <v>0</v>
      </c>
      <c r="G28" s="83" t="b">
        <v>0</v>
      </c>
      <c r="H28" s="82" t="b">
        <v>0</v>
      </c>
      <c r="K28" s="26" t="s">
        <v>11</v>
      </c>
      <c r="L28" s="82" t="b">
        <v>0</v>
      </c>
    </row>
    <row r="29" spans="1:23" ht="15.95" customHeight="1">
      <c r="B29" s="136" t="s">
        <v>39</v>
      </c>
      <c r="C29" s="137"/>
      <c r="D29" s="82" t="b">
        <v>0</v>
      </c>
      <c r="K29" s="9" t="s">
        <v>13</v>
      </c>
      <c r="L29" s="82" t="b">
        <v>0</v>
      </c>
    </row>
    <row r="30" spans="1:23" ht="15.95" customHeight="1">
      <c r="B30" s="136" t="s">
        <v>40</v>
      </c>
      <c r="C30" s="137"/>
      <c r="D30" s="82" t="b">
        <v>0</v>
      </c>
      <c r="K30" s="9" t="s">
        <v>15</v>
      </c>
      <c r="L30" s="82" t="b">
        <v>0</v>
      </c>
    </row>
    <row r="31" spans="1:23" ht="15.95" customHeight="1">
      <c r="B31" s="138" t="s">
        <v>21</v>
      </c>
      <c r="C31" s="139"/>
      <c r="D31" s="82" t="b">
        <v>0</v>
      </c>
      <c r="K31" s="9" t="s">
        <v>16</v>
      </c>
      <c r="L31" s="82" t="b">
        <v>0</v>
      </c>
    </row>
    <row r="32" spans="1:23" ht="15.95" customHeight="1">
      <c r="B32" s="136" t="s">
        <v>41</v>
      </c>
      <c r="C32" s="137"/>
      <c r="D32" s="82" t="b">
        <v>0</v>
      </c>
      <c r="H32" s="28"/>
      <c r="I32" s="28"/>
      <c r="K32" s="9" t="s">
        <v>18</v>
      </c>
      <c r="L32" s="82" t="b">
        <v>0</v>
      </c>
    </row>
    <row r="33" spans="1:23" ht="15.95" customHeight="1">
      <c r="B33" s="136" t="s">
        <v>24</v>
      </c>
      <c r="C33" s="137"/>
      <c r="D33" s="82" t="b">
        <v>0</v>
      </c>
      <c r="H33" s="134" t="s">
        <v>25</v>
      </c>
      <c r="I33" s="135"/>
      <c r="K33" s="9" t="s">
        <v>20</v>
      </c>
      <c r="L33" s="82" t="b">
        <v>0</v>
      </c>
    </row>
    <row r="34" spans="1:23" ht="15.95" customHeight="1" thickBot="1">
      <c r="H34" s="11" t="s">
        <v>26</v>
      </c>
      <c r="I34" s="29">
        <f>SUMIF(D29,TRUE,INFORMACIÓN!$E$14)</f>
        <v>0</v>
      </c>
      <c r="K34" s="10" t="s">
        <v>22</v>
      </c>
      <c r="L34" s="82" t="b">
        <v>0</v>
      </c>
    </row>
    <row r="35" spans="1:23" ht="15.95" customHeight="1" thickBot="1">
      <c r="H35" s="11" t="s">
        <v>27</v>
      </c>
      <c r="I35" s="12">
        <f>SUMIF(D32,TRUE,INFORMACIÓN!$E$15)</f>
        <v>0</v>
      </c>
    </row>
    <row r="36" spans="1:23" ht="15.95" customHeight="1" thickBot="1">
      <c r="D36" s="15" t="s">
        <v>29</v>
      </c>
      <c r="E36" s="15" t="s">
        <v>30</v>
      </c>
      <c r="F36" s="16" t="s">
        <v>31</v>
      </c>
      <c r="H36" s="11" t="s">
        <v>28</v>
      </c>
      <c r="I36" s="12">
        <f>SUMIF(D32,TRUE,INFORMACIÓN!$E$15)</f>
        <v>0</v>
      </c>
      <c r="K36" s="14"/>
    </row>
    <row r="37" spans="1:23" ht="15.95" customHeight="1" thickBot="1">
      <c r="D37" s="18">
        <f>SUMIF(E27:H28,TRUE,INFORMACIÓN!$J$7:$M$8)</f>
        <v>0</v>
      </c>
      <c r="E37" s="4">
        <f>SUMIF(L24:L34,TRUE,INFORMACIÓN!Q7:Q17)</f>
        <v>0</v>
      </c>
      <c r="F37" s="8">
        <f>D37*E37</f>
        <v>0</v>
      </c>
      <c r="H37" s="17" t="s">
        <v>21</v>
      </c>
      <c r="I37" s="12">
        <f>SUMIF(D31,TRUE,INFORMACIÓN!$E$16)</f>
        <v>0</v>
      </c>
    </row>
    <row r="38" spans="1:23" ht="15" customHeight="1" thickBot="1">
      <c r="H38" s="19" t="s">
        <v>32</v>
      </c>
      <c r="I38" s="12">
        <f>SUMIF(D33,TRUE,INFORMACIÓN!$E$16)</f>
        <v>0</v>
      </c>
      <c r="K38" s="20" t="s">
        <v>33</v>
      </c>
      <c r="L38" s="21">
        <f>F37+I34+I35+I37+I38</f>
        <v>0</v>
      </c>
    </row>
    <row r="39" spans="1:23" ht="15" hidden="1" customHeight="1" thickBot="1">
      <c r="J39" s="22" t="s">
        <v>34</v>
      </c>
      <c r="K39" s="23"/>
      <c r="L39" s="24">
        <f>SUM(I34+I37+I35+I36+I38)</f>
        <v>0</v>
      </c>
    </row>
    <row r="40" spans="1:23" ht="15" customHeight="1"/>
    <row r="41" spans="1:23" ht="12.7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spans="1:23" ht="12.75">
      <c r="B42" s="1" t="s">
        <v>42</v>
      </c>
      <c r="C42" s="2"/>
      <c r="K42" s="30"/>
      <c r="L42" s="30"/>
    </row>
    <row r="43" spans="1:23" ht="13.5" thickBot="1">
      <c r="J43" s="87"/>
      <c r="K43" s="119"/>
      <c r="L43" s="120"/>
    </row>
    <row r="44" spans="1:23" ht="15.95" customHeight="1" thickBot="1">
      <c r="C44" s="15" t="s">
        <v>44</v>
      </c>
      <c r="D44" s="15" t="s">
        <v>45</v>
      </c>
      <c r="J44" s="87"/>
      <c r="K44" s="121"/>
      <c r="L44" s="93"/>
      <c r="M44" s="31"/>
    </row>
    <row r="45" spans="1:23" ht="15.95" customHeight="1" thickBot="1">
      <c r="B45" s="32" t="s">
        <v>43</v>
      </c>
      <c r="C45" s="82" t="b">
        <v>0</v>
      </c>
      <c r="D45" s="82" t="b">
        <v>0</v>
      </c>
      <c r="J45" s="87"/>
      <c r="K45" s="120"/>
      <c r="L45" s="93"/>
      <c r="M45" s="33"/>
    </row>
    <row r="46" spans="1:23" ht="15.95" customHeight="1" thickBot="1">
      <c r="B46" s="34"/>
      <c r="C46" s="31"/>
      <c r="D46" s="31"/>
      <c r="F46" s="35" t="s">
        <v>31</v>
      </c>
      <c r="J46" s="87"/>
      <c r="K46" s="93"/>
      <c r="L46" s="93"/>
      <c r="M46" s="33"/>
    </row>
    <row r="47" spans="1:23" ht="15.95" customHeight="1" thickBot="1">
      <c r="F47" s="36">
        <f>SUMIF(C45:D46,TRUE,INFORMACIÓN!$K$14:$L$15)</f>
        <v>0</v>
      </c>
      <c r="J47" s="87"/>
      <c r="K47" s="122"/>
      <c r="L47" s="122"/>
    </row>
    <row r="48" spans="1:23" ht="15.95" customHeight="1" thickBot="1">
      <c r="B48" s="136" t="s">
        <v>39</v>
      </c>
      <c r="C48" s="137"/>
      <c r="D48" s="82" t="b">
        <v>0</v>
      </c>
      <c r="J48" s="87"/>
      <c r="K48" s="88"/>
      <c r="L48" s="31"/>
    </row>
    <row r="49" spans="2:13" ht="15.95" customHeight="1" thickBot="1">
      <c r="B49" s="136" t="s">
        <v>40</v>
      </c>
      <c r="C49" s="137"/>
      <c r="D49" s="82" t="b">
        <v>0</v>
      </c>
      <c r="J49" s="87"/>
      <c r="K49" s="88"/>
      <c r="L49" s="31"/>
    </row>
    <row r="50" spans="2:13" ht="15.95" customHeight="1" thickBot="1">
      <c r="B50" s="136" t="s">
        <v>41</v>
      </c>
      <c r="C50" s="137"/>
      <c r="D50" s="82" t="b">
        <v>0</v>
      </c>
      <c r="K50" s="31"/>
      <c r="L50" s="31"/>
    </row>
    <row r="51" spans="2:13" ht="12.75">
      <c r="E51" s="134" t="s">
        <v>25</v>
      </c>
      <c r="F51" s="135"/>
    </row>
    <row r="52" spans="2:13" ht="12.75">
      <c r="E52" s="11" t="s">
        <v>26</v>
      </c>
      <c r="F52" s="29">
        <f>SUMIF(D48,TRUE,INFORMACIÓN!$F$14)</f>
        <v>0</v>
      </c>
    </row>
    <row r="53" spans="2:13" ht="12.75">
      <c r="E53" s="11" t="s">
        <v>27</v>
      </c>
      <c r="F53" s="12">
        <f>SUMIF(D50,TRUE,INFORMACIÓN!$F$15)</f>
        <v>0</v>
      </c>
      <c r="K53" s="20" t="s">
        <v>33</v>
      </c>
      <c r="L53" s="37">
        <f>F47+F52+F53</f>
        <v>0</v>
      </c>
    </row>
    <row r="54" spans="2:13" ht="12.75">
      <c r="E54" s="38" t="s">
        <v>28</v>
      </c>
      <c r="F54" s="12">
        <f>SUMIF(D50,TRUE,INFORMACIÓN!$F$15)</f>
        <v>0</v>
      </c>
    </row>
    <row r="56" spans="2:13" ht="15.75" customHeight="1" thickBot="1"/>
    <row r="57" spans="2:13" ht="13.5" thickBot="1">
      <c r="I57" s="71"/>
      <c r="J57" s="72"/>
      <c r="K57" s="72"/>
      <c r="L57" s="73"/>
    </row>
    <row r="58" spans="2:13" ht="20.100000000000001" customHeight="1" thickBot="1">
      <c r="I58" s="74"/>
      <c r="J58" s="79" t="s">
        <v>46</v>
      </c>
      <c r="K58" s="80">
        <f>L19+L38+L53</f>
        <v>0</v>
      </c>
      <c r="L58" s="75"/>
    </row>
    <row r="59" spans="2:13" ht="13.5" thickBot="1">
      <c r="I59" s="76"/>
      <c r="J59" s="77"/>
      <c r="K59" s="77"/>
      <c r="L59" s="78"/>
    </row>
    <row r="61" spans="2:13" ht="15.75" customHeight="1" thickBot="1">
      <c r="G61" s="69"/>
      <c r="H61" s="69"/>
      <c r="I61" s="70" t="s">
        <v>54</v>
      </c>
      <c r="J61" s="70"/>
      <c r="K61" s="70"/>
      <c r="L61" s="69"/>
      <c r="M61" s="69"/>
    </row>
    <row r="62" spans="2:13" ht="13.5" thickBot="1">
      <c r="G62" s="69"/>
      <c r="H62" s="39"/>
      <c r="I62" s="40"/>
      <c r="J62" s="40"/>
      <c r="K62" s="40"/>
      <c r="L62" s="41"/>
      <c r="M62" s="69"/>
    </row>
    <row r="63" spans="2:13" ht="12.75">
      <c r="G63" s="69"/>
      <c r="H63" s="42"/>
      <c r="I63" s="47" t="s">
        <v>47</v>
      </c>
      <c r="J63" s="48"/>
      <c r="K63" s="49">
        <f>SUM(L20+L39)</f>
        <v>0</v>
      </c>
      <c r="L63" s="43"/>
      <c r="M63" s="69"/>
    </row>
    <row r="64" spans="2:13" ht="13.5" thickBot="1">
      <c r="C64" s="123" t="s">
        <v>61</v>
      </c>
      <c r="D64" s="124"/>
      <c r="G64" s="69"/>
      <c r="H64" s="44"/>
      <c r="I64" s="45"/>
      <c r="J64" s="45"/>
      <c r="K64" s="45"/>
      <c r="L64" s="46"/>
      <c r="M64" s="69"/>
    </row>
    <row r="65" spans="2:13" ht="12.75">
      <c r="C65" s="125" t="s">
        <v>62</v>
      </c>
      <c r="D65" s="126"/>
      <c r="G65" s="133" t="s">
        <v>52</v>
      </c>
      <c r="H65" s="133"/>
      <c r="I65" s="133"/>
      <c r="J65" s="133"/>
      <c r="K65" s="133"/>
      <c r="L65" s="133"/>
      <c r="M65" s="133"/>
    </row>
    <row r="66" spans="2:13" ht="12.75">
      <c r="C66" s="89"/>
      <c r="D66" s="90"/>
    </row>
    <row r="67" spans="2:13" ht="12.75">
      <c r="C67" s="92"/>
      <c r="D67" s="91"/>
    </row>
    <row r="68" spans="2:13" ht="12.75">
      <c r="C68" s="89"/>
      <c r="D68" s="90"/>
    </row>
    <row r="69" spans="2:13" ht="12.75">
      <c r="C69" s="92"/>
      <c r="D69" s="91"/>
    </row>
    <row r="70" spans="2:13" ht="12.75">
      <c r="C70" s="93"/>
      <c r="D70" s="90"/>
    </row>
    <row r="71" spans="2:13" ht="12.75">
      <c r="B71" s="96" t="s">
        <v>63</v>
      </c>
      <c r="C71" s="127"/>
      <c r="D71" s="126"/>
      <c r="E71" s="96"/>
      <c r="F71" s="96"/>
    </row>
    <row r="72" spans="2:13" ht="15.75" customHeight="1">
      <c r="B72" s="96" t="s">
        <v>66</v>
      </c>
      <c r="C72" s="126"/>
      <c r="D72" s="126"/>
      <c r="E72" s="129"/>
      <c r="F72" s="129"/>
    </row>
    <row r="73" spans="2:13" ht="15.75" customHeight="1">
      <c r="B73" s="128" t="s">
        <v>65</v>
      </c>
      <c r="C73" s="130"/>
      <c r="D73" s="131"/>
    </row>
    <row r="74" spans="2:13" ht="15.75" customHeight="1">
      <c r="B74" s="96" t="s">
        <v>64</v>
      </c>
      <c r="C74" s="94"/>
      <c r="D74" s="91"/>
    </row>
    <row r="75" spans="2:13" ht="15.75" customHeight="1">
      <c r="C75" s="95"/>
      <c r="D75" s="91"/>
    </row>
  </sheetData>
  <sheetProtection password="C605" sheet="1" objects="1" scenarios="1"/>
  <mergeCells count="25">
    <mergeCell ref="E3:F3"/>
    <mergeCell ref="G3:H3"/>
    <mergeCell ref="B5:C5"/>
    <mergeCell ref="B6:C7"/>
    <mergeCell ref="B8:C9"/>
    <mergeCell ref="B10:C10"/>
    <mergeCell ref="B11:C11"/>
    <mergeCell ref="B12:C12"/>
    <mergeCell ref="B13:C13"/>
    <mergeCell ref="B14:C14"/>
    <mergeCell ref="H14:I14"/>
    <mergeCell ref="E25:F25"/>
    <mergeCell ref="G25:H25"/>
    <mergeCell ref="B27:C28"/>
    <mergeCell ref="H33:I33"/>
    <mergeCell ref="G65:M65"/>
    <mergeCell ref="E51:F51"/>
    <mergeCell ref="B29:C29"/>
    <mergeCell ref="B30:C30"/>
    <mergeCell ref="B31:C31"/>
    <mergeCell ref="B32:C32"/>
    <mergeCell ref="B33:C33"/>
    <mergeCell ref="B48:C48"/>
    <mergeCell ref="B49:C49"/>
    <mergeCell ref="B50:C5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  <outlinePr summaryBelow="0" summaryRight="0"/>
  </sheetPr>
  <dimension ref="A1:Z50"/>
  <sheetViews>
    <sheetView tabSelected="1" workbookViewId="0">
      <selection activeCell="AB25" sqref="AB25"/>
    </sheetView>
  </sheetViews>
  <sheetFormatPr baseColWidth="10" defaultColWidth="12.5703125" defaultRowHeight="15.75" customHeight="1"/>
  <cols>
    <col min="1" max="22" width="6.140625" customWidth="1"/>
  </cols>
  <sheetData>
    <row r="1" spans="1:26" ht="12.75">
      <c r="A1" s="50"/>
      <c r="B1" s="84" t="s">
        <v>53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6" ht="12.75">
      <c r="A2" s="50"/>
      <c r="B2" s="86" t="s">
        <v>48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Q2" s="51"/>
    </row>
    <row r="3" spans="1:26" ht="12.75">
      <c r="A3" s="50"/>
    </row>
    <row r="5" spans="1:26" ht="15.95" customHeight="1">
      <c r="A5" s="52"/>
      <c r="B5" s="53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</row>
    <row r="6" spans="1:26" ht="15.95" hidden="1" customHeight="1">
      <c r="A6" s="52"/>
      <c r="B6" s="53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</row>
    <row r="7" spans="1:26" ht="15.95" hidden="1" customHeight="1">
      <c r="A7" s="52"/>
      <c r="B7" s="53"/>
      <c r="C7" s="54">
        <v>18</v>
      </c>
      <c r="D7" s="54">
        <v>20</v>
      </c>
      <c r="E7" s="54">
        <v>27</v>
      </c>
      <c r="F7" s="54">
        <v>30</v>
      </c>
      <c r="G7" s="52"/>
      <c r="H7" s="52"/>
      <c r="I7" s="52"/>
      <c r="J7" s="54">
        <v>15</v>
      </c>
      <c r="K7" s="54">
        <v>17</v>
      </c>
      <c r="L7" s="54">
        <v>21</v>
      </c>
      <c r="M7" s="54">
        <v>24</v>
      </c>
      <c r="N7" s="52"/>
      <c r="O7" s="52"/>
      <c r="P7" s="52"/>
      <c r="Q7" s="55">
        <v>5</v>
      </c>
      <c r="R7" s="52"/>
      <c r="S7" s="52"/>
      <c r="T7" s="54">
        <v>18</v>
      </c>
      <c r="U7" s="54">
        <v>20</v>
      </c>
      <c r="V7" s="54">
        <v>27</v>
      </c>
      <c r="W7" s="54">
        <v>30</v>
      </c>
      <c r="X7" s="52"/>
      <c r="Y7" s="52"/>
      <c r="Z7" s="52"/>
    </row>
    <row r="8" spans="1:26" ht="15.95" hidden="1" customHeight="1">
      <c r="A8" s="52"/>
      <c r="B8" s="52"/>
      <c r="C8" s="54">
        <v>15</v>
      </c>
      <c r="D8" s="54">
        <v>17</v>
      </c>
      <c r="E8" s="54">
        <v>21</v>
      </c>
      <c r="F8" s="54">
        <v>24</v>
      </c>
      <c r="G8" s="52"/>
      <c r="H8" s="52"/>
      <c r="I8" s="52"/>
      <c r="J8" s="54">
        <v>22.5</v>
      </c>
      <c r="K8" s="54">
        <v>24.5</v>
      </c>
      <c r="L8" s="54">
        <v>31.5</v>
      </c>
      <c r="M8" s="54">
        <v>34.5</v>
      </c>
      <c r="N8" s="52"/>
      <c r="O8" s="52"/>
      <c r="P8" s="52"/>
      <c r="Q8" s="55">
        <v>5</v>
      </c>
      <c r="R8" s="52"/>
      <c r="S8" s="52"/>
      <c r="T8" s="54">
        <v>15</v>
      </c>
      <c r="U8" s="54">
        <v>17</v>
      </c>
      <c r="V8" s="54">
        <v>21</v>
      </c>
      <c r="W8" s="54">
        <v>24</v>
      </c>
      <c r="X8" s="52"/>
      <c r="Y8" s="52"/>
      <c r="Z8" s="52"/>
    </row>
    <row r="9" spans="1:26" ht="15.95" hidden="1" customHeight="1">
      <c r="A9" s="52"/>
      <c r="B9" s="52"/>
      <c r="C9" s="54">
        <v>7.5</v>
      </c>
      <c r="D9" s="54">
        <v>9.5</v>
      </c>
      <c r="E9" s="54">
        <v>10.5</v>
      </c>
      <c r="F9" s="54">
        <v>13.5</v>
      </c>
      <c r="G9" s="52"/>
      <c r="H9" s="52"/>
      <c r="I9" s="52"/>
      <c r="J9" s="52"/>
      <c r="K9" s="52"/>
      <c r="L9" s="52"/>
      <c r="M9" s="52"/>
      <c r="N9" s="52"/>
      <c r="O9" s="52"/>
      <c r="P9" s="52"/>
      <c r="Q9" s="55">
        <v>5</v>
      </c>
      <c r="R9" s="52"/>
      <c r="S9" s="52"/>
      <c r="T9" s="54">
        <v>7.5</v>
      </c>
      <c r="U9" s="54">
        <v>9.5</v>
      </c>
      <c r="V9" s="54">
        <v>10.5</v>
      </c>
      <c r="W9" s="54">
        <v>13.5</v>
      </c>
      <c r="X9" s="52"/>
      <c r="Y9" s="52"/>
      <c r="Z9" s="52"/>
    </row>
    <row r="10" spans="1:26" ht="15.95" hidden="1" customHeight="1">
      <c r="A10" s="52"/>
      <c r="B10" s="52"/>
      <c r="C10" s="54">
        <v>12</v>
      </c>
      <c r="D10" s="54">
        <v>14</v>
      </c>
      <c r="E10" s="54">
        <v>15.5</v>
      </c>
      <c r="F10" s="54">
        <v>18</v>
      </c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5">
        <v>5</v>
      </c>
      <c r="R10" s="52"/>
      <c r="S10" s="52"/>
      <c r="T10" s="54">
        <v>12</v>
      </c>
      <c r="U10" s="54">
        <v>14</v>
      </c>
      <c r="V10" s="54">
        <v>15.5</v>
      </c>
      <c r="W10" s="54">
        <v>18</v>
      </c>
      <c r="X10" s="52"/>
      <c r="Y10" s="52"/>
      <c r="Z10" s="52"/>
    </row>
    <row r="11" spans="1:26" ht="15.95" hidden="1" customHeight="1">
      <c r="A11" s="52"/>
      <c r="B11" s="52"/>
      <c r="C11" s="54">
        <v>6</v>
      </c>
      <c r="D11" s="54">
        <v>8</v>
      </c>
      <c r="E11" s="54">
        <v>8</v>
      </c>
      <c r="F11" s="54">
        <v>10.5</v>
      </c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5">
        <v>4</v>
      </c>
      <c r="R11" s="52"/>
      <c r="S11" s="52"/>
      <c r="T11" s="54">
        <v>6</v>
      </c>
      <c r="U11" s="54">
        <v>8</v>
      </c>
      <c r="V11" s="54">
        <v>8</v>
      </c>
      <c r="W11" s="54">
        <v>10.5</v>
      </c>
      <c r="X11" s="52"/>
      <c r="Y11" s="52"/>
      <c r="Z11" s="52"/>
    </row>
    <row r="12" spans="1:26" ht="15.95" hidden="1" customHeight="1">
      <c r="A12" s="5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5">
        <v>5</v>
      </c>
      <c r="R12" s="52"/>
      <c r="S12" s="52"/>
      <c r="T12" s="52"/>
      <c r="U12" s="52"/>
      <c r="V12" s="52"/>
      <c r="W12" s="52"/>
      <c r="X12" s="52"/>
      <c r="Y12" s="52"/>
      <c r="Z12" s="52"/>
    </row>
    <row r="13" spans="1:26" ht="15.95" hidden="1" customHeight="1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5">
        <v>5</v>
      </c>
      <c r="R13" s="52"/>
      <c r="S13" s="52"/>
      <c r="T13" s="52"/>
      <c r="U13" s="52"/>
      <c r="V13" s="52"/>
      <c r="W13" s="52"/>
      <c r="X13" s="52"/>
      <c r="Y13" s="52"/>
      <c r="Z13" s="52"/>
    </row>
    <row r="14" spans="1:26" ht="15.95" hidden="1" customHeight="1">
      <c r="A14" s="52"/>
      <c r="B14" s="52"/>
      <c r="C14" s="52"/>
      <c r="D14" s="52">
        <f>CÁLCULOS!$F$19*0.9</f>
        <v>0</v>
      </c>
      <c r="E14" s="52">
        <f>CÁLCULOS!$F$37*0.9</f>
        <v>0</v>
      </c>
      <c r="F14" s="56">
        <f>CÁLCULOS!$F$47*0.9</f>
        <v>0</v>
      </c>
      <c r="G14" s="52"/>
      <c r="H14" s="52"/>
      <c r="I14" s="52"/>
      <c r="J14" s="52"/>
      <c r="K14" s="54">
        <v>555</v>
      </c>
      <c r="L14" s="54">
        <v>520</v>
      </c>
      <c r="M14" s="52"/>
      <c r="N14" s="52"/>
      <c r="O14" s="52"/>
      <c r="P14" s="52"/>
      <c r="Q14" s="55">
        <v>4</v>
      </c>
      <c r="R14" s="52"/>
      <c r="S14" s="52"/>
      <c r="T14" s="52"/>
      <c r="U14" s="52"/>
      <c r="V14" s="52"/>
      <c r="W14" s="52">
        <f>'DIFERENTES OPCIONES'!F19*0.9</f>
        <v>0</v>
      </c>
      <c r="X14" s="52"/>
      <c r="Y14" s="52"/>
      <c r="Z14" s="52"/>
    </row>
    <row r="15" spans="1:26" ht="15.95" hidden="1" customHeight="1">
      <c r="A15" s="52"/>
      <c r="B15" s="52"/>
      <c r="C15" s="52"/>
      <c r="D15" s="52">
        <f>CÁLCULOS!$F$19*0.8</f>
        <v>0</v>
      </c>
      <c r="E15" s="52">
        <f>CÁLCULOS!$F$37*0.8</f>
        <v>0</v>
      </c>
      <c r="F15" s="52">
        <f>CÁLCULOS!$F$48*0.8</f>
        <v>0</v>
      </c>
      <c r="G15" s="52"/>
      <c r="H15" s="52"/>
      <c r="I15" s="52"/>
      <c r="J15" s="52"/>
      <c r="K15" s="54">
        <v>345</v>
      </c>
      <c r="L15" s="54">
        <v>345</v>
      </c>
      <c r="M15" s="52"/>
      <c r="N15" s="52"/>
      <c r="O15" s="52"/>
      <c r="P15" s="52"/>
      <c r="Q15" s="55">
        <v>5</v>
      </c>
      <c r="R15" s="52"/>
      <c r="S15" s="52"/>
      <c r="T15" s="52"/>
      <c r="U15" s="52"/>
      <c r="V15" s="52"/>
      <c r="W15" s="52">
        <f>'DIFERENTES OPCIONES'!F19*0.8</f>
        <v>0</v>
      </c>
      <c r="X15" s="52"/>
      <c r="Y15" s="52"/>
      <c r="Z15" s="52"/>
    </row>
    <row r="16" spans="1:26" ht="15.95" hidden="1" customHeight="1">
      <c r="A16" s="52"/>
      <c r="B16" s="52"/>
      <c r="C16" s="52"/>
      <c r="D16" s="52">
        <f>CÁLCULOS!$F$19*0.85</f>
        <v>0</v>
      </c>
      <c r="E16" s="52">
        <f>CÁLCULOS!$F$37*0.85</f>
        <v>0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5">
        <v>5</v>
      </c>
      <c r="R16" s="52"/>
      <c r="S16" s="52"/>
      <c r="T16" s="52"/>
      <c r="U16" s="52"/>
      <c r="V16" s="52"/>
      <c r="W16" s="52">
        <f>'DIFERENTES OPCIONES'!F19*0.85</f>
        <v>0</v>
      </c>
      <c r="X16" s="52"/>
      <c r="Y16" s="52"/>
      <c r="Z16" s="52"/>
    </row>
    <row r="17" spans="1:26" ht="15.95" hidden="1" customHeigh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5">
        <v>2</v>
      </c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5.95" customHeight="1">
      <c r="A18" s="52"/>
      <c r="B18" s="57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21" spans="1:26" ht="12.75">
      <c r="I21" s="58"/>
    </row>
    <row r="22" spans="1:26" ht="12.75">
      <c r="I22" s="59"/>
    </row>
    <row r="23" spans="1:26" ht="12.75">
      <c r="I23" s="59"/>
    </row>
    <row r="24" spans="1:26" ht="12.75">
      <c r="I24" s="59"/>
    </row>
    <row r="27" spans="1:26">
      <c r="I27" s="60"/>
    </row>
    <row r="28" spans="1:26">
      <c r="I28" s="61"/>
      <c r="K28" s="58"/>
    </row>
    <row r="29" spans="1:26">
      <c r="I29" s="60"/>
      <c r="K29" s="59"/>
    </row>
    <row r="30" spans="1:26">
      <c r="I30" s="61"/>
      <c r="K30" s="59"/>
    </row>
    <row r="31" spans="1:26">
      <c r="I31" s="60"/>
      <c r="K31" s="59"/>
    </row>
    <row r="32" spans="1:26" s="66" customFormat="1">
      <c r="I32" s="67"/>
    </row>
    <row r="33" spans="9:9" s="66" customFormat="1">
      <c r="I33" s="68"/>
    </row>
    <row r="34" spans="9:9">
      <c r="I34" s="61"/>
    </row>
    <row r="35" spans="9:9">
      <c r="I35" s="60"/>
    </row>
    <row r="36" spans="9:9">
      <c r="I36" s="61"/>
    </row>
    <row r="37" spans="9:9">
      <c r="I37" s="60"/>
    </row>
    <row r="38" spans="9:9">
      <c r="I38" s="61"/>
    </row>
    <row r="39" spans="9:9">
      <c r="I39" s="60"/>
    </row>
    <row r="40" spans="9:9">
      <c r="I40" s="60"/>
    </row>
    <row r="41" spans="9:9">
      <c r="I41" s="60"/>
    </row>
    <row r="42" spans="9:9">
      <c r="I42" s="60"/>
    </row>
    <row r="43" spans="9:9">
      <c r="I43" s="60"/>
    </row>
    <row r="44" spans="9:9">
      <c r="I44" s="61"/>
    </row>
    <row r="46" spans="9:9" ht="15">
      <c r="I46" s="62" t="s">
        <v>49</v>
      </c>
    </row>
    <row r="47" spans="9:9" ht="15">
      <c r="I47" s="63"/>
    </row>
    <row r="48" spans="9:9" ht="12.75">
      <c r="I48" s="64" t="s">
        <v>50</v>
      </c>
    </row>
    <row r="49" spans="9:9" ht="15">
      <c r="I49" s="63"/>
    </row>
    <row r="50" spans="9:9" ht="12.75">
      <c r="I50" s="65" t="s">
        <v>51</v>
      </c>
    </row>
  </sheetData>
  <sheetProtection password="C605" sheet="1" objects="1" scenarios="1"/>
  <hyperlinks>
    <hyperlink ref="B2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N36"/>
  <sheetViews>
    <sheetView workbookViewId="0">
      <selection activeCell="J6" sqref="J6"/>
    </sheetView>
  </sheetViews>
  <sheetFormatPr baseColWidth="10" defaultRowHeight="12.75"/>
  <cols>
    <col min="1" max="1" width="6" customWidth="1"/>
    <col min="3" max="3" width="24.42578125" customWidth="1"/>
    <col min="4" max="4" width="25" customWidth="1"/>
    <col min="10" max="10" width="16.85546875" customWidth="1"/>
    <col min="11" max="11" width="14.7109375" customWidth="1"/>
  </cols>
  <sheetData>
    <row r="1" spans="1:14" ht="15.95" customHeight="1" thickBot="1">
      <c r="A1" s="87"/>
      <c r="B1" s="87"/>
      <c r="C1" s="87"/>
      <c r="D1" s="87"/>
      <c r="E1" s="87"/>
      <c r="F1" s="87"/>
      <c r="G1" s="87"/>
      <c r="H1" s="87"/>
      <c r="I1" s="97" t="s">
        <v>57</v>
      </c>
      <c r="J1" s="97"/>
      <c r="K1" s="97"/>
      <c r="L1" s="97"/>
      <c r="M1" s="98"/>
      <c r="N1" s="98"/>
    </row>
    <row r="2" spans="1:14" ht="15.95" customHeight="1" thickBot="1">
      <c r="A2" s="87"/>
      <c r="B2" s="1" t="s">
        <v>0</v>
      </c>
      <c r="C2" s="2"/>
      <c r="D2" s="87"/>
      <c r="E2" s="87"/>
      <c r="F2" s="87"/>
      <c r="G2" s="87"/>
      <c r="H2" s="87"/>
      <c r="I2" s="87"/>
      <c r="J2" s="87"/>
      <c r="K2" s="3" t="s">
        <v>1</v>
      </c>
      <c r="L2" s="82" t="b">
        <v>0</v>
      </c>
      <c r="M2" s="87"/>
    </row>
    <row r="3" spans="1:14" ht="15.95" customHeight="1" thickBot="1">
      <c r="A3" s="87"/>
      <c r="B3" s="87"/>
      <c r="C3" s="87"/>
      <c r="D3" s="87"/>
      <c r="E3" s="148" t="s">
        <v>2</v>
      </c>
      <c r="F3" s="145"/>
      <c r="G3" s="148" t="s">
        <v>3</v>
      </c>
      <c r="H3" s="145"/>
      <c r="I3" s="87"/>
      <c r="J3" s="87"/>
      <c r="K3" s="5" t="s">
        <v>4</v>
      </c>
      <c r="L3" s="82" t="b">
        <v>0</v>
      </c>
      <c r="M3" s="87"/>
    </row>
    <row r="4" spans="1:14" ht="15.95" customHeight="1" thickBot="1">
      <c r="A4" s="87"/>
      <c r="B4" s="87"/>
      <c r="C4" s="6"/>
      <c r="D4" s="6"/>
      <c r="E4" s="81" t="s">
        <v>5</v>
      </c>
      <c r="F4" s="81" t="s">
        <v>6</v>
      </c>
      <c r="G4" s="81" t="s">
        <v>5</v>
      </c>
      <c r="H4" s="81" t="s">
        <v>6</v>
      </c>
      <c r="I4" s="87"/>
      <c r="J4" s="87"/>
      <c r="K4" s="5" t="s">
        <v>7</v>
      </c>
      <c r="L4" s="82" t="b">
        <v>0</v>
      </c>
      <c r="M4" s="87"/>
    </row>
    <row r="5" spans="1:14" ht="15.95" customHeight="1" thickBot="1">
      <c r="A5" s="87"/>
      <c r="B5" s="149" t="s">
        <v>8</v>
      </c>
      <c r="C5" s="150"/>
      <c r="D5" s="110" t="s">
        <v>9</v>
      </c>
      <c r="E5" s="114" t="b">
        <v>0</v>
      </c>
      <c r="F5" s="114" t="b">
        <v>0</v>
      </c>
      <c r="G5" s="114" t="b">
        <v>0</v>
      </c>
      <c r="H5" s="114" t="b">
        <v>0</v>
      </c>
      <c r="I5" s="87"/>
      <c r="J5" s="87"/>
      <c r="K5" s="5" t="s">
        <v>10</v>
      </c>
      <c r="L5" s="82" t="b">
        <v>0</v>
      </c>
      <c r="M5" s="87"/>
    </row>
    <row r="6" spans="1:14" ht="15.95" customHeight="1" thickBot="1">
      <c r="A6" s="87"/>
      <c r="B6" s="151" t="s">
        <v>55</v>
      </c>
      <c r="C6" s="152"/>
      <c r="D6" s="111" t="s">
        <v>9</v>
      </c>
      <c r="E6" s="115" t="b">
        <v>0</v>
      </c>
      <c r="F6" s="115" t="b">
        <v>0</v>
      </c>
      <c r="G6" s="116" t="b">
        <v>0</v>
      </c>
      <c r="H6" s="115" t="b">
        <v>0</v>
      </c>
      <c r="I6" s="87"/>
      <c r="J6" s="87"/>
      <c r="K6" s="5" t="s">
        <v>11</v>
      </c>
      <c r="L6" s="82" t="b">
        <v>0</v>
      </c>
      <c r="M6" s="87"/>
    </row>
    <row r="7" spans="1:14" ht="15.95" customHeight="1" thickBot="1">
      <c r="A7" s="87"/>
      <c r="B7" s="153"/>
      <c r="C7" s="154"/>
      <c r="D7" s="159" t="s">
        <v>12</v>
      </c>
      <c r="E7" s="115" t="b">
        <v>0</v>
      </c>
      <c r="F7" s="115" t="b">
        <v>0</v>
      </c>
      <c r="G7" s="116" t="b">
        <v>0</v>
      </c>
      <c r="H7" s="115" t="b">
        <v>0</v>
      </c>
      <c r="I7" s="87"/>
      <c r="J7" s="87"/>
      <c r="K7" s="9" t="s">
        <v>13</v>
      </c>
      <c r="L7" s="82" t="b">
        <v>0</v>
      </c>
      <c r="M7" s="87"/>
    </row>
    <row r="8" spans="1:14" ht="15.95" customHeight="1" thickBot="1">
      <c r="A8" s="87"/>
      <c r="B8" s="155" t="s">
        <v>14</v>
      </c>
      <c r="C8" s="156"/>
      <c r="D8" s="132" t="s">
        <v>9</v>
      </c>
      <c r="E8" s="117" t="b">
        <v>0</v>
      </c>
      <c r="F8" s="117" t="b">
        <v>0</v>
      </c>
      <c r="G8" s="118" t="b">
        <v>0</v>
      </c>
      <c r="H8" s="117" t="b">
        <v>0</v>
      </c>
      <c r="I8" s="87"/>
      <c r="J8" s="87"/>
      <c r="K8" s="9" t="s">
        <v>15</v>
      </c>
      <c r="L8" s="82" t="b">
        <v>0</v>
      </c>
      <c r="M8" s="87"/>
    </row>
    <row r="9" spans="1:14" ht="15.95" customHeight="1" thickBot="1">
      <c r="A9" s="87"/>
      <c r="B9" s="157"/>
      <c r="C9" s="158"/>
      <c r="D9" s="113" t="s">
        <v>12</v>
      </c>
      <c r="E9" s="117" t="b">
        <v>0</v>
      </c>
      <c r="F9" s="117" t="b">
        <v>0</v>
      </c>
      <c r="G9" s="118" t="b">
        <v>0</v>
      </c>
      <c r="H9" s="117" t="b">
        <v>0</v>
      </c>
      <c r="I9" s="87"/>
      <c r="J9" s="87"/>
      <c r="K9" s="9" t="s">
        <v>16</v>
      </c>
      <c r="L9" s="82" t="b">
        <v>0</v>
      </c>
      <c r="M9" s="87"/>
    </row>
    <row r="10" spans="1:14" ht="15.95" customHeight="1" thickBot="1">
      <c r="A10" s="87"/>
      <c r="B10" s="144" t="s">
        <v>17</v>
      </c>
      <c r="C10" s="145"/>
      <c r="D10" s="82" t="b">
        <v>0</v>
      </c>
      <c r="E10" s="87"/>
      <c r="F10" s="87"/>
      <c r="G10" s="87"/>
      <c r="H10" s="87"/>
      <c r="I10" s="87"/>
      <c r="J10" s="87"/>
      <c r="K10" s="9" t="s">
        <v>18</v>
      </c>
      <c r="L10" s="82" t="b">
        <v>0</v>
      </c>
      <c r="M10" s="87"/>
    </row>
    <row r="11" spans="1:14" ht="15.95" customHeight="1" thickBot="1">
      <c r="A11" s="87"/>
      <c r="B11" s="144" t="s">
        <v>19</v>
      </c>
      <c r="C11" s="145"/>
      <c r="D11" s="82" t="b">
        <v>0</v>
      </c>
      <c r="E11" s="87"/>
      <c r="F11" s="87"/>
      <c r="G11" s="87"/>
      <c r="H11" s="98"/>
      <c r="I11" s="99" t="s">
        <v>58</v>
      </c>
      <c r="J11" s="98"/>
      <c r="K11" s="9" t="s">
        <v>20</v>
      </c>
      <c r="L11" s="82" t="b">
        <v>0</v>
      </c>
      <c r="M11" s="87"/>
    </row>
    <row r="12" spans="1:14" ht="15.95" customHeight="1" thickBot="1">
      <c r="A12" s="87"/>
      <c r="B12" s="146" t="s">
        <v>21</v>
      </c>
      <c r="C12" s="147"/>
      <c r="D12" s="82" t="b">
        <v>0</v>
      </c>
      <c r="E12" s="87"/>
      <c r="F12" s="87"/>
      <c r="G12" s="87"/>
      <c r="H12" s="87"/>
      <c r="I12" s="99" t="s">
        <v>56</v>
      </c>
      <c r="J12" s="87"/>
      <c r="K12" s="10" t="s">
        <v>22</v>
      </c>
      <c r="L12" s="82" t="b">
        <v>0</v>
      </c>
      <c r="M12" s="87"/>
    </row>
    <row r="13" spans="1:14" ht="15.95" customHeight="1" thickBot="1">
      <c r="A13" s="87"/>
      <c r="B13" s="144" t="s">
        <v>23</v>
      </c>
      <c r="C13" s="145"/>
      <c r="D13" s="82" t="b">
        <v>0</v>
      </c>
      <c r="E13" s="87"/>
      <c r="F13" s="87"/>
      <c r="G13" s="87"/>
      <c r="H13" s="87"/>
      <c r="I13" s="87"/>
      <c r="J13" s="87"/>
      <c r="K13" s="87"/>
      <c r="L13" s="87"/>
      <c r="M13" s="87"/>
    </row>
    <row r="14" spans="1:14" ht="15.95" customHeight="1" thickBot="1">
      <c r="A14" s="87"/>
      <c r="B14" s="144" t="s">
        <v>24</v>
      </c>
      <c r="C14" s="145"/>
      <c r="D14" s="82" t="b">
        <v>0</v>
      </c>
      <c r="E14" s="87"/>
      <c r="F14" s="87"/>
      <c r="G14" s="87"/>
      <c r="H14" s="134" t="s">
        <v>25</v>
      </c>
      <c r="I14" s="135"/>
      <c r="J14" s="87"/>
      <c r="K14" s="87"/>
      <c r="L14" s="87"/>
      <c r="M14" s="87"/>
    </row>
    <row r="15" spans="1:14" ht="15.95" customHeight="1" thickBot="1">
      <c r="A15" s="87"/>
      <c r="B15" s="87"/>
      <c r="C15" s="87"/>
      <c r="D15" s="87"/>
      <c r="E15" s="87"/>
      <c r="F15" s="87"/>
      <c r="G15" s="87"/>
      <c r="H15" s="11" t="s">
        <v>26</v>
      </c>
      <c r="I15" s="29">
        <f>SUMIF(D10,TRUE,INFORMACIÓN!W14)</f>
        <v>0</v>
      </c>
      <c r="J15" s="87"/>
      <c r="K15" s="87"/>
      <c r="L15" s="87"/>
      <c r="M15" s="87"/>
    </row>
    <row r="16" spans="1:14" ht="15.95" customHeight="1">
      <c r="A16" s="87"/>
      <c r="B16" s="101" t="s">
        <v>59</v>
      </c>
      <c r="C16" s="102"/>
      <c r="D16" s="100"/>
      <c r="E16" s="100"/>
      <c r="F16" s="87"/>
      <c r="G16" s="87"/>
      <c r="H16" s="11" t="s">
        <v>27</v>
      </c>
      <c r="I16" s="29">
        <f>SUMIF(D11,TRUE,INFORMACIÓN!W15)</f>
        <v>0</v>
      </c>
      <c r="J16" s="87"/>
      <c r="K16" s="87"/>
      <c r="L16" s="87"/>
      <c r="M16" s="87"/>
    </row>
    <row r="17" spans="1:13" ht="15.95" customHeight="1" thickBot="1">
      <c r="A17" s="87"/>
      <c r="B17" s="103" t="s">
        <v>60</v>
      </c>
      <c r="C17" s="104"/>
      <c r="D17" s="13"/>
      <c r="E17" s="13"/>
      <c r="F17" s="13"/>
      <c r="G17" s="87"/>
      <c r="H17" s="11" t="s">
        <v>28</v>
      </c>
      <c r="I17" s="29">
        <f>SUMIF(D13,TRUE,INFORMACIÓN!W16)</f>
        <v>0</v>
      </c>
      <c r="J17" s="87"/>
      <c r="K17" s="14"/>
      <c r="L17" s="87"/>
      <c r="M17" s="87"/>
    </row>
    <row r="18" spans="1:13" ht="15.95" customHeight="1" thickBot="1">
      <c r="A18" s="87"/>
      <c r="B18" s="87"/>
      <c r="C18" s="87"/>
      <c r="D18" s="15" t="s">
        <v>29</v>
      </c>
      <c r="E18" s="15" t="s">
        <v>30</v>
      </c>
      <c r="F18" s="16" t="s">
        <v>31</v>
      </c>
      <c r="G18" s="87"/>
      <c r="H18" s="17" t="s">
        <v>21</v>
      </c>
      <c r="I18" s="29">
        <f>SUMIF(D12,TRUE,INFORMACIÓN!W16)</f>
        <v>0</v>
      </c>
      <c r="J18" s="87"/>
      <c r="K18" s="87"/>
      <c r="L18" s="87"/>
      <c r="M18" s="87"/>
    </row>
    <row r="19" spans="1:13" ht="15.95" customHeight="1" thickBot="1">
      <c r="A19" s="87"/>
      <c r="B19" s="87"/>
      <c r="C19" s="87"/>
      <c r="D19" s="18">
        <f>SUMIF(E5:H9,TRUE,INFORMACIÓN!$T$7:$W$11)</f>
        <v>0</v>
      </c>
      <c r="E19" s="4">
        <f>SUMIF(L2:L12,TRUE,INFORMACIÓN!$Q$7:$Q$17)</f>
        <v>0</v>
      </c>
      <c r="F19" s="8">
        <f>D19*E19</f>
        <v>0</v>
      </c>
      <c r="G19" s="87"/>
      <c r="H19" s="19" t="s">
        <v>32</v>
      </c>
      <c r="I19" s="29">
        <f>SUMIF(D14,TRUE,INFORMACIÓN!W17)</f>
        <v>0</v>
      </c>
      <c r="J19" s="87"/>
      <c r="K19" s="20" t="s">
        <v>33</v>
      </c>
      <c r="L19" s="21">
        <f>F19+I15+I16+I18+I19</f>
        <v>0</v>
      </c>
      <c r="M19" s="87"/>
    </row>
    <row r="20" spans="1:13" ht="15.95" hidden="1" customHeight="1" thickBot="1">
      <c r="A20" s="87"/>
      <c r="B20" s="87"/>
      <c r="C20" s="87"/>
      <c r="D20" s="87"/>
      <c r="E20" s="87"/>
      <c r="F20" s="87"/>
      <c r="G20" s="87"/>
      <c r="H20" s="87"/>
      <c r="I20" s="87"/>
      <c r="J20" s="22" t="s">
        <v>34</v>
      </c>
      <c r="K20" s="23"/>
      <c r="L20" s="24">
        <f>SUM(I15+I18+I16+I17+I19)</f>
        <v>0</v>
      </c>
      <c r="M20" s="87"/>
    </row>
    <row r="21" spans="1:13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3" spans="1:13" ht="13.5" thickBot="1"/>
    <row r="24" spans="1:13" ht="13.5" thickBot="1">
      <c r="B24" s="87"/>
      <c r="C24" s="87"/>
      <c r="D24" s="87"/>
      <c r="E24" s="87"/>
      <c r="F24" s="87"/>
      <c r="G24" s="87"/>
      <c r="H24" s="87"/>
      <c r="I24" s="71"/>
      <c r="J24" s="72"/>
      <c r="K24" s="72"/>
      <c r="L24" s="73"/>
      <c r="M24" s="87"/>
    </row>
    <row r="25" spans="1:13" ht="13.5" thickBot="1">
      <c r="B25" s="87"/>
      <c r="C25" s="87"/>
      <c r="D25" s="87"/>
      <c r="E25" s="87"/>
      <c r="F25" s="87"/>
      <c r="G25" s="87"/>
      <c r="H25" s="87"/>
      <c r="I25" s="74"/>
      <c r="J25" s="79" t="s">
        <v>46</v>
      </c>
      <c r="K25" s="80">
        <f>L19+CÁLCULOS!K58</f>
        <v>0</v>
      </c>
      <c r="L25" s="75"/>
      <c r="M25" s="87"/>
    </row>
    <row r="26" spans="1:13" ht="13.5" thickBot="1">
      <c r="B26" s="87"/>
      <c r="C26" s="87"/>
      <c r="D26" s="87"/>
      <c r="E26" s="87"/>
      <c r="F26" s="87"/>
      <c r="G26" s="87"/>
      <c r="H26" s="87"/>
      <c r="I26" s="76"/>
      <c r="J26" s="77"/>
      <c r="K26" s="77"/>
      <c r="L26" s="78"/>
      <c r="M26" s="87"/>
    </row>
    <row r="27" spans="1:13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</row>
    <row r="28" spans="1:13" ht="13.5" thickBot="1">
      <c r="B28" s="87"/>
      <c r="C28" s="87"/>
      <c r="D28" s="87"/>
      <c r="E28" s="87"/>
      <c r="F28" s="87"/>
      <c r="G28" s="69"/>
      <c r="H28" s="69"/>
      <c r="I28" s="70" t="s">
        <v>54</v>
      </c>
      <c r="J28" s="70"/>
      <c r="K28" s="70"/>
      <c r="L28" s="69"/>
      <c r="M28" s="69"/>
    </row>
    <row r="29" spans="1:13" ht="13.5" thickBot="1">
      <c r="B29" s="87"/>
      <c r="C29" s="87"/>
      <c r="D29" s="87"/>
      <c r="E29" s="87"/>
      <c r="F29" s="87"/>
      <c r="G29" s="69"/>
      <c r="H29" s="39"/>
      <c r="I29" s="40"/>
      <c r="J29" s="40"/>
      <c r="K29" s="40"/>
      <c r="L29" s="41"/>
      <c r="M29" s="69"/>
    </row>
    <row r="30" spans="1:13" ht="13.5" thickBot="1">
      <c r="B30" s="87"/>
      <c r="C30" s="87"/>
      <c r="D30" s="87"/>
      <c r="E30" s="87"/>
      <c r="F30" s="87"/>
      <c r="G30" s="69"/>
      <c r="H30" s="42"/>
      <c r="I30" s="47" t="s">
        <v>47</v>
      </c>
      <c r="J30" s="48"/>
      <c r="K30" s="49">
        <f>CÁLCULOS!K63+'DIFERENTES OPCIONES'!L20</f>
        <v>0</v>
      </c>
      <c r="L30" s="43"/>
      <c r="M30" s="69"/>
    </row>
    <row r="31" spans="1:13" ht="13.5" thickBot="1">
      <c r="B31" s="87"/>
      <c r="C31" s="123" t="s">
        <v>61</v>
      </c>
      <c r="D31" s="124"/>
      <c r="E31" s="87"/>
      <c r="F31" s="87"/>
      <c r="G31" s="69"/>
      <c r="H31" s="44"/>
      <c r="I31" s="45"/>
      <c r="J31" s="45"/>
      <c r="K31" s="45"/>
      <c r="L31" s="46"/>
      <c r="M31" s="69"/>
    </row>
    <row r="32" spans="1:13">
      <c r="B32" s="87"/>
      <c r="C32" s="125" t="s">
        <v>62</v>
      </c>
      <c r="D32" s="126"/>
      <c r="E32" s="87"/>
      <c r="F32" s="87"/>
      <c r="G32" s="133" t="s">
        <v>52</v>
      </c>
      <c r="H32" s="133"/>
      <c r="I32" s="133"/>
      <c r="J32" s="133"/>
      <c r="K32" s="133"/>
      <c r="L32" s="133"/>
      <c r="M32" s="133"/>
    </row>
    <row r="33" spans="2:13">
      <c r="B33" s="87"/>
      <c r="C33" s="89"/>
      <c r="D33" s="90"/>
      <c r="E33" s="87"/>
      <c r="F33" s="87"/>
      <c r="G33" s="87"/>
      <c r="H33" s="87"/>
      <c r="I33" s="87"/>
      <c r="J33" s="87"/>
      <c r="K33" s="87"/>
      <c r="L33" s="87"/>
      <c r="M33" s="87"/>
    </row>
    <row r="34" spans="2:13">
      <c r="B34" s="87"/>
      <c r="C34" s="92"/>
      <c r="D34" s="91"/>
      <c r="E34" s="87"/>
      <c r="F34" s="87"/>
      <c r="G34" s="87"/>
      <c r="H34" s="87"/>
      <c r="I34" s="87"/>
      <c r="J34" s="87"/>
      <c r="K34" s="87"/>
      <c r="L34" s="87"/>
      <c r="M34" s="87"/>
    </row>
    <row r="35" spans="2:13">
      <c r="B35" s="87"/>
      <c r="C35" s="89"/>
      <c r="D35" s="90"/>
      <c r="E35" s="87"/>
      <c r="F35" s="87"/>
      <c r="G35" s="87"/>
      <c r="H35" s="87"/>
      <c r="I35" s="87"/>
      <c r="J35" s="87"/>
      <c r="K35" s="87"/>
      <c r="L35" s="87"/>
      <c r="M35" s="87"/>
    </row>
    <row r="36" spans="2:13">
      <c r="B36" s="87"/>
      <c r="C36" s="92"/>
      <c r="D36" s="91"/>
      <c r="E36" s="87"/>
      <c r="F36" s="87"/>
      <c r="G36" s="87"/>
      <c r="H36" s="87"/>
      <c r="I36" s="87"/>
      <c r="J36" s="87"/>
      <c r="K36" s="87"/>
      <c r="L36" s="87"/>
      <c r="M36" s="87"/>
    </row>
  </sheetData>
  <sheetProtection password="C605" sheet="1" objects="1" scenarios="1"/>
  <mergeCells count="12">
    <mergeCell ref="G32:M32"/>
    <mergeCell ref="E3:F3"/>
    <mergeCell ref="G3:H3"/>
    <mergeCell ref="B5:C5"/>
    <mergeCell ref="B6:C7"/>
    <mergeCell ref="B8:C9"/>
    <mergeCell ref="B10:C10"/>
    <mergeCell ref="B11:C11"/>
    <mergeCell ref="B12:C12"/>
    <mergeCell ref="B13:C13"/>
    <mergeCell ref="B14:C14"/>
    <mergeCell ref="H14:I1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CÁLCULOS</vt:lpstr>
      <vt:lpstr>INFORMACIÓN</vt:lpstr>
      <vt:lpstr>DIFERENTES OPCIONES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BELTRAN FERNANDEZ</dc:creator>
  <cp:lastModifiedBy>mibeltran</cp:lastModifiedBy>
  <dcterms:created xsi:type="dcterms:W3CDTF">2022-05-10T14:23:32Z</dcterms:created>
  <dcterms:modified xsi:type="dcterms:W3CDTF">2022-05-18T13:10:06Z</dcterms:modified>
</cp:coreProperties>
</file>